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nka.cepo\Desktop\Dokumentacija za podnošenje zahtjeva\"/>
    </mc:Choice>
  </mc:AlternateContent>
  <xr:revisionPtr revIDLastSave="0" documentId="13_ncr:1_{2ECFF5F3-1AC0-4D07-BB61-A795CC084008}" xr6:coauthVersionLast="47" xr6:coauthVersionMax="47" xr10:uidLastSave="{00000000-0000-0000-0000-000000000000}"/>
  <bookViews>
    <workbookView xWindow="-120" yWindow="-120" windowWidth="29040" windowHeight="15720" activeTab="1" xr2:uid="{FA07FFFB-3DB7-46C1-8F2E-3EB6746CF661}"/>
  </bookViews>
  <sheets>
    <sheet name="OSNOVNO" sheetId="1" r:id="rId1"/>
    <sheet name="ULAGANJE_IZVORI" sheetId="2" r:id="rId2"/>
    <sheet name="ZEMLJIŠTE" sheetId="3" r:id="rId3"/>
    <sheet name="TROŠKOVI" sheetId="4" r:id="rId4"/>
    <sheet name="ZAPOSLENICI" sheetId="5" r:id="rId5"/>
    <sheet name="AMORTIZACIJA" sheetId="6" r:id="rId6"/>
    <sheet name="KREDIT" sheetId="7" r:id="rId7"/>
    <sheet name="PLAN_PRODAJE" sheetId="8" r:id="rId8"/>
    <sheet name="PRIHODI" sheetId="9" r:id="rId9"/>
    <sheet name="RDG" sheetId="10" r:id="rId10"/>
    <sheet name="FINANCIJSKI_TOK" sheetId="11" r:id="rId11"/>
    <sheet name="EKONOMSKI_TOK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6" i="11" l="1"/>
  <c r="C6" i="11"/>
  <c r="D6" i="11"/>
  <c r="E6" i="11"/>
  <c r="F6" i="11"/>
  <c r="G6" i="11"/>
  <c r="H6" i="11"/>
  <c r="I6" i="11"/>
  <c r="J6" i="11"/>
  <c r="B6" i="11"/>
  <c r="O44" i="6"/>
  <c r="O40" i="6"/>
  <c r="O33" i="6"/>
  <c r="O34" i="6"/>
  <c r="O35" i="6"/>
  <c r="O36" i="6"/>
  <c r="O37" i="6"/>
  <c r="O38" i="6"/>
  <c r="O39" i="6"/>
  <c r="O41" i="6"/>
  <c r="O42" i="6"/>
  <c r="O43" i="6"/>
  <c r="O32" i="6"/>
  <c r="N43" i="6"/>
  <c r="N33" i="6"/>
  <c r="N34" i="6"/>
  <c r="N35" i="6"/>
  <c r="N36" i="6"/>
  <c r="N37" i="6"/>
  <c r="N38" i="6"/>
  <c r="N39" i="6"/>
  <c r="N40" i="6"/>
  <c r="N41" i="6"/>
  <c r="N42" i="6"/>
  <c r="N44" i="6"/>
  <c r="N32" i="6"/>
  <c r="M33" i="6"/>
  <c r="M34" i="6"/>
  <c r="M35" i="6"/>
  <c r="M36" i="6"/>
  <c r="M37" i="6"/>
  <c r="M38" i="6"/>
  <c r="M39" i="6"/>
  <c r="M40" i="6"/>
  <c r="M41" i="6"/>
  <c r="M42" i="6"/>
  <c r="M43" i="6"/>
  <c r="M44" i="6"/>
  <c r="M32" i="6"/>
  <c r="L44" i="6"/>
  <c r="L33" i="6"/>
  <c r="L34" i="6"/>
  <c r="L35" i="6"/>
  <c r="L36" i="6"/>
  <c r="L37" i="6"/>
  <c r="L38" i="6"/>
  <c r="L39" i="6"/>
  <c r="L40" i="6"/>
  <c r="L41" i="6"/>
  <c r="L42" i="6"/>
  <c r="L43" i="6"/>
  <c r="L32" i="6"/>
  <c r="K44" i="6"/>
  <c r="K33" i="6"/>
  <c r="K34" i="6"/>
  <c r="K35" i="6"/>
  <c r="K36" i="6"/>
  <c r="K37" i="6"/>
  <c r="K38" i="6"/>
  <c r="K39" i="6"/>
  <c r="K40" i="6"/>
  <c r="K41" i="6"/>
  <c r="K42" i="6"/>
  <c r="K43" i="6"/>
  <c r="K32" i="6"/>
  <c r="J33" i="6"/>
  <c r="J34" i="6"/>
  <c r="J35" i="6"/>
  <c r="J36" i="6"/>
  <c r="J37" i="6"/>
  <c r="J38" i="6"/>
  <c r="J39" i="6"/>
  <c r="J40" i="6"/>
  <c r="J41" i="6"/>
  <c r="J42" i="6"/>
  <c r="J43" i="6"/>
  <c r="J44" i="6"/>
  <c r="J32" i="6"/>
  <c r="I44" i="6"/>
  <c r="I33" i="6"/>
  <c r="I34" i="6"/>
  <c r="I35" i="6"/>
  <c r="I36" i="6"/>
  <c r="I37" i="6"/>
  <c r="I38" i="6"/>
  <c r="I39" i="6"/>
  <c r="I40" i="6"/>
  <c r="I41" i="6"/>
  <c r="I42" i="6"/>
  <c r="I43" i="6"/>
  <c r="I32" i="6"/>
  <c r="H44" i="6"/>
  <c r="H33" i="6"/>
  <c r="H34" i="6"/>
  <c r="H35" i="6"/>
  <c r="H36" i="6"/>
  <c r="H37" i="6"/>
  <c r="H38" i="6"/>
  <c r="H39" i="6"/>
  <c r="H40" i="6"/>
  <c r="H41" i="6"/>
  <c r="H42" i="6"/>
  <c r="H43" i="6"/>
  <c r="H32" i="6"/>
  <c r="G44" i="6"/>
  <c r="G33" i="6"/>
  <c r="G34" i="6"/>
  <c r="G35" i="6"/>
  <c r="G36" i="6"/>
  <c r="G37" i="6"/>
  <c r="G38" i="6"/>
  <c r="G39" i="6"/>
  <c r="G40" i="6"/>
  <c r="G41" i="6"/>
  <c r="G42" i="6"/>
  <c r="G43" i="6"/>
  <c r="G32" i="6"/>
  <c r="F44" i="6"/>
  <c r="F32" i="6"/>
  <c r="E44" i="6"/>
  <c r="E40" i="6"/>
  <c r="E33" i="6"/>
  <c r="E32" i="6"/>
  <c r="F33" i="6"/>
  <c r="F34" i="6"/>
  <c r="F35" i="6"/>
  <c r="F36" i="6"/>
  <c r="F37" i="6"/>
  <c r="F38" i="6"/>
  <c r="F39" i="6"/>
  <c r="F40" i="6"/>
  <c r="F41" i="6"/>
  <c r="F42" i="6"/>
  <c r="F43" i="6"/>
  <c r="E34" i="6"/>
  <c r="E35" i="6"/>
  <c r="E36" i="6"/>
  <c r="E37" i="6"/>
  <c r="E38" i="6"/>
  <c r="E39" i="6"/>
  <c r="E41" i="6"/>
  <c r="E42" i="6"/>
  <c r="E43" i="6"/>
  <c r="B7" i="11"/>
  <c r="C25" i="6"/>
  <c r="C26" i="6"/>
  <c r="C27" i="6"/>
  <c r="C28" i="6"/>
  <c r="C15" i="6"/>
  <c r="C16" i="6"/>
  <c r="C17" i="6"/>
  <c r="C18" i="6"/>
  <c r="C19" i="6"/>
  <c r="C20" i="6"/>
  <c r="C21" i="6"/>
  <c r="C8" i="6"/>
  <c r="C9" i="6"/>
  <c r="C10" i="6"/>
  <c r="C11" i="6"/>
  <c r="A25" i="6"/>
  <c r="A26" i="6"/>
  <c r="A27" i="6"/>
  <c r="A28" i="6"/>
  <c r="A24" i="6"/>
  <c r="A14" i="6"/>
  <c r="A15" i="6"/>
  <c r="A16" i="6"/>
  <c r="A17" i="6"/>
  <c r="A18" i="6"/>
  <c r="A19" i="6"/>
  <c r="A20" i="6"/>
  <c r="A21" i="6"/>
  <c r="A22" i="6"/>
  <c r="A13" i="6"/>
  <c r="A8" i="6"/>
  <c r="A9" i="6"/>
  <c r="A10" i="6"/>
  <c r="A11" i="6"/>
  <c r="A7" i="6"/>
  <c r="I24" i="2" l="1"/>
  <c r="B14" i="11"/>
  <c r="C7" i="7"/>
  <c r="C18" i="7"/>
  <c r="C17" i="7"/>
  <c r="D15" i="7"/>
  <c r="E15" i="7" s="1"/>
  <c r="F15" i="7" s="1"/>
  <c r="G15" i="7" s="1"/>
  <c r="H15" i="7" s="1"/>
  <c r="I15" i="7" s="1"/>
  <c r="J15" i="7" s="1"/>
  <c r="K15" i="7" s="1"/>
  <c r="L15" i="7" s="1"/>
  <c r="M15" i="7" s="1"/>
  <c r="N15" i="7" s="1"/>
  <c r="O15" i="7" s="1"/>
  <c r="P15" i="7" s="1"/>
  <c r="Q15" i="7" s="1"/>
  <c r="R15" i="7" s="1"/>
  <c r="S15" i="7" s="1"/>
  <c r="T15" i="7" s="1"/>
  <c r="U15" i="7" s="1"/>
  <c r="V15" i="7" s="1"/>
  <c r="D12" i="7"/>
  <c r="E12" i="7"/>
  <c r="F12" i="7"/>
  <c r="G12" i="7"/>
  <c r="H12" i="7"/>
  <c r="I12" i="7"/>
  <c r="J12" i="7"/>
  <c r="K12" i="7"/>
  <c r="L12" i="7"/>
  <c r="M12" i="7"/>
  <c r="N12" i="7"/>
  <c r="O12" i="7"/>
  <c r="P12" i="7"/>
  <c r="Q12" i="7"/>
  <c r="R12" i="7"/>
  <c r="S12" i="7"/>
  <c r="T12" i="7"/>
  <c r="U12" i="7"/>
  <c r="V12" i="7"/>
  <c r="C12" i="7"/>
  <c r="C11" i="7"/>
  <c r="D11" i="7" s="1"/>
  <c r="E11" i="7" s="1"/>
  <c r="F11" i="7" s="1"/>
  <c r="G11" i="7" s="1"/>
  <c r="H11" i="7" s="1"/>
  <c r="I11" i="7" s="1"/>
  <c r="J11" i="7" s="1"/>
  <c r="K11" i="7" s="1"/>
  <c r="L11" i="7" s="1"/>
  <c r="M11" i="7" s="1"/>
  <c r="N11" i="7" s="1"/>
  <c r="O11" i="7" s="1"/>
  <c r="P11" i="7" s="1"/>
  <c r="Q11" i="7" s="1"/>
  <c r="R11" i="7" s="1"/>
  <c r="S11" i="7" s="1"/>
  <c r="T11" i="7" s="1"/>
  <c r="U11" i="7" s="1"/>
  <c r="V11" i="7" s="1"/>
  <c r="D8" i="7"/>
  <c r="E8" i="7"/>
  <c r="F8" i="7"/>
  <c r="G8" i="7"/>
  <c r="H8" i="7"/>
  <c r="I8" i="7"/>
  <c r="J8" i="7"/>
  <c r="K8" i="7"/>
  <c r="L8" i="7"/>
  <c r="M8" i="7"/>
  <c r="N8" i="7"/>
  <c r="O8" i="7"/>
  <c r="P8" i="7"/>
  <c r="Q8" i="7"/>
  <c r="R8" i="7"/>
  <c r="S8" i="7"/>
  <c r="T8" i="7"/>
  <c r="U8" i="7"/>
  <c r="V8" i="7"/>
  <c r="C8" i="7"/>
  <c r="V4" i="7"/>
  <c r="C4" i="7"/>
  <c r="C16" i="7" s="1"/>
  <c r="D4" i="7"/>
  <c r="H4" i="7"/>
  <c r="A15" i="9"/>
  <c r="C19" i="7" l="1"/>
  <c r="D7" i="7"/>
  <c r="E7" i="7" s="1"/>
  <c r="F7" i="7" s="1"/>
  <c r="B10" i="12"/>
  <c r="K8" i="12"/>
  <c r="J8" i="12"/>
  <c r="I8" i="12"/>
  <c r="H8" i="12"/>
  <c r="G8" i="12"/>
  <c r="F8" i="12"/>
  <c r="E8" i="12"/>
  <c r="D8" i="12"/>
  <c r="C8" i="12"/>
  <c r="B8" i="12"/>
  <c r="K12" i="11"/>
  <c r="J12" i="11"/>
  <c r="I12" i="11"/>
  <c r="H12" i="11"/>
  <c r="G12" i="11"/>
  <c r="F12" i="11"/>
  <c r="E12" i="11"/>
  <c r="D12" i="11"/>
  <c r="C12" i="11"/>
  <c r="B12" i="11"/>
  <c r="I12" i="10"/>
  <c r="H18" i="11" s="1"/>
  <c r="L18" i="9"/>
  <c r="K18" i="9"/>
  <c r="J18" i="9"/>
  <c r="I18" i="9"/>
  <c r="H18" i="9"/>
  <c r="G18" i="9"/>
  <c r="F18" i="9"/>
  <c r="E18" i="9"/>
  <c r="D18" i="9"/>
  <c r="C18" i="9"/>
  <c r="B18" i="9"/>
  <c r="A18" i="9"/>
  <c r="L17" i="9"/>
  <c r="K17" i="9"/>
  <c r="J17" i="9"/>
  <c r="I17" i="9"/>
  <c r="H17" i="9"/>
  <c r="G17" i="9"/>
  <c r="F17" i="9"/>
  <c r="E17" i="9"/>
  <c r="D17" i="9"/>
  <c r="C17" i="9"/>
  <c r="B17" i="9"/>
  <c r="A17" i="9"/>
  <c r="L16" i="9"/>
  <c r="K16" i="9"/>
  <c r="J16" i="9"/>
  <c r="I16" i="9"/>
  <c r="H16" i="9"/>
  <c r="G16" i="9"/>
  <c r="F16" i="9"/>
  <c r="E16" i="9"/>
  <c r="D16" i="9"/>
  <c r="C16" i="9"/>
  <c r="B16" i="9"/>
  <c r="A16" i="9"/>
  <c r="L15" i="9"/>
  <c r="K15" i="9"/>
  <c r="J15" i="9"/>
  <c r="I15" i="9"/>
  <c r="H15" i="9"/>
  <c r="G15" i="9"/>
  <c r="F15" i="9"/>
  <c r="E15" i="9"/>
  <c r="D15" i="9"/>
  <c r="C15" i="9"/>
  <c r="B15" i="9"/>
  <c r="L14" i="9"/>
  <c r="K14" i="9"/>
  <c r="J14" i="9"/>
  <c r="I14" i="9"/>
  <c r="H14" i="9"/>
  <c r="G14" i="9"/>
  <c r="F14" i="9"/>
  <c r="E14" i="9"/>
  <c r="D14" i="9"/>
  <c r="C14" i="9"/>
  <c r="B14" i="9"/>
  <c r="A14" i="9"/>
  <c r="L13" i="9"/>
  <c r="K13" i="9"/>
  <c r="J13" i="9"/>
  <c r="I13" i="9"/>
  <c r="H13" i="9"/>
  <c r="G13" i="9"/>
  <c r="F13" i="9"/>
  <c r="E13" i="9"/>
  <c r="D13" i="9"/>
  <c r="C13" i="9"/>
  <c r="B13" i="9"/>
  <c r="A13" i="9"/>
  <c r="L12" i="9"/>
  <c r="K12" i="9"/>
  <c r="J12" i="9"/>
  <c r="I12" i="9"/>
  <c r="H12" i="9"/>
  <c r="G12" i="9"/>
  <c r="F12" i="9"/>
  <c r="E12" i="9"/>
  <c r="D12" i="9"/>
  <c r="C12" i="9"/>
  <c r="B12" i="9"/>
  <c r="A12" i="9"/>
  <c r="L11" i="9"/>
  <c r="K11" i="9"/>
  <c r="J11" i="9"/>
  <c r="I11" i="9"/>
  <c r="H11" i="9"/>
  <c r="G11" i="9"/>
  <c r="F11" i="9"/>
  <c r="E11" i="9"/>
  <c r="D11" i="9"/>
  <c r="C11" i="9"/>
  <c r="B11" i="9"/>
  <c r="A11" i="9"/>
  <c r="L10" i="9"/>
  <c r="K10" i="9"/>
  <c r="J10" i="9"/>
  <c r="I10" i="9"/>
  <c r="H10" i="9"/>
  <c r="G10" i="9"/>
  <c r="F10" i="9"/>
  <c r="E10" i="9"/>
  <c r="D10" i="9"/>
  <c r="C10" i="9"/>
  <c r="B10" i="9"/>
  <c r="A10" i="9"/>
  <c r="L9" i="9"/>
  <c r="K9" i="9"/>
  <c r="J9" i="9"/>
  <c r="I9" i="9"/>
  <c r="H9" i="9"/>
  <c r="G9" i="9"/>
  <c r="F9" i="9"/>
  <c r="E9" i="9"/>
  <c r="D9" i="9"/>
  <c r="C9" i="9"/>
  <c r="B9" i="9"/>
  <c r="A9" i="9"/>
  <c r="L8" i="9"/>
  <c r="K8" i="9"/>
  <c r="J8" i="9"/>
  <c r="I8" i="9"/>
  <c r="H8" i="9"/>
  <c r="G8" i="9"/>
  <c r="F8" i="9"/>
  <c r="E8" i="9"/>
  <c r="D8" i="9"/>
  <c r="C8" i="9"/>
  <c r="B8" i="9"/>
  <c r="A8" i="9"/>
  <c r="L7" i="9"/>
  <c r="K7" i="9"/>
  <c r="J7" i="9"/>
  <c r="I7" i="9"/>
  <c r="H7" i="9"/>
  <c r="G7" i="9"/>
  <c r="F7" i="9"/>
  <c r="E7" i="9"/>
  <c r="D7" i="9"/>
  <c r="C7" i="9"/>
  <c r="B7" i="9"/>
  <c r="A7" i="9"/>
  <c r="L6" i="9"/>
  <c r="K6" i="9"/>
  <c r="J6" i="9"/>
  <c r="I6" i="9"/>
  <c r="H6" i="9"/>
  <c r="G6" i="9"/>
  <c r="F6" i="9"/>
  <c r="E6" i="9"/>
  <c r="D6" i="9"/>
  <c r="C6" i="9"/>
  <c r="B6" i="9"/>
  <c r="B4" i="9" s="1"/>
  <c r="A6" i="9"/>
  <c r="L5" i="9"/>
  <c r="K5" i="9"/>
  <c r="J5" i="9"/>
  <c r="I5" i="9"/>
  <c r="H5" i="9"/>
  <c r="G5" i="9"/>
  <c r="F5" i="9"/>
  <c r="E5" i="9"/>
  <c r="D5" i="9"/>
  <c r="C5" i="9"/>
  <c r="B5" i="9"/>
  <c r="A5" i="9"/>
  <c r="K29" i="12"/>
  <c r="J29" i="12"/>
  <c r="I29" i="12"/>
  <c r="H29" i="12"/>
  <c r="G29" i="12"/>
  <c r="F29" i="12"/>
  <c r="E29" i="12"/>
  <c r="D29" i="12"/>
  <c r="C29" i="12"/>
  <c r="B19" i="9"/>
  <c r="A41" i="8"/>
  <c r="A40" i="8"/>
  <c r="A39" i="8"/>
  <c r="A38" i="8"/>
  <c r="A37" i="8"/>
  <c r="A36" i="8"/>
  <c r="A35" i="8"/>
  <c r="A34" i="8"/>
  <c r="A33" i="8"/>
  <c r="A32" i="8"/>
  <c r="A31" i="8"/>
  <c r="A30" i="8"/>
  <c r="A29" i="8"/>
  <c r="A28" i="8"/>
  <c r="B20" i="11"/>
  <c r="V17" i="7"/>
  <c r="U17" i="7"/>
  <c r="T17" i="7"/>
  <c r="S17" i="7"/>
  <c r="R17" i="7"/>
  <c r="Q17" i="7"/>
  <c r="P17" i="7"/>
  <c r="O17" i="7"/>
  <c r="N17" i="7"/>
  <c r="M17" i="7"/>
  <c r="L17" i="7"/>
  <c r="L12" i="10" s="1"/>
  <c r="K18" i="11" s="1"/>
  <c r="K17" i="7"/>
  <c r="K12" i="10" s="1"/>
  <c r="J18" i="11" s="1"/>
  <c r="J17" i="7"/>
  <c r="J12" i="10" s="1"/>
  <c r="I18" i="11" s="1"/>
  <c r="I17" i="7"/>
  <c r="H17" i="7"/>
  <c r="H12" i="10" s="1"/>
  <c r="G18" i="11" s="1"/>
  <c r="G17" i="7"/>
  <c r="G12" i="10" s="1"/>
  <c r="F18" i="11" s="1"/>
  <c r="F17" i="7"/>
  <c r="F12" i="10" s="1"/>
  <c r="E18" i="11" s="1"/>
  <c r="E17" i="7"/>
  <c r="E12" i="10" s="1"/>
  <c r="D18" i="11" s="1"/>
  <c r="D17" i="7"/>
  <c r="D12" i="10" s="1"/>
  <c r="C18" i="11" s="1"/>
  <c r="C12" i="10"/>
  <c r="B18" i="11" s="1"/>
  <c r="E28" i="6"/>
  <c r="E27" i="6"/>
  <c r="F27" i="6" s="1"/>
  <c r="E26" i="6"/>
  <c r="E25" i="6"/>
  <c r="F25" i="6" s="1"/>
  <c r="E21" i="6"/>
  <c r="E20" i="6"/>
  <c r="F20" i="6" s="1"/>
  <c r="E19" i="6"/>
  <c r="E18" i="6"/>
  <c r="E17" i="6"/>
  <c r="E16" i="6"/>
  <c r="E15" i="6"/>
  <c r="F15" i="6" s="1"/>
  <c r="E11" i="6"/>
  <c r="E10" i="6"/>
  <c r="F10" i="6" s="1"/>
  <c r="E9" i="6"/>
  <c r="E8" i="6"/>
  <c r="L7" i="5"/>
  <c r="L12" i="5" s="1"/>
  <c r="L10" i="10" s="1"/>
  <c r="K7" i="5"/>
  <c r="K12" i="5" s="1"/>
  <c r="K10" i="10" s="1"/>
  <c r="J7" i="5"/>
  <c r="J12" i="5" s="1"/>
  <c r="J10" i="10" s="1"/>
  <c r="I7" i="5"/>
  <c r="I12" i="5" s="1"/>
  <c r="I10" i="10" s="1"/>
  <c r="H7" i="5"/>
  <c r="H12" i="5" s="1"/>
  <c r="H10" i="10" s="1"/>
  <c r="G7" i="5"/>
  <c r="G12" i="5" s="1"/>
  <c r="G10" i="10" s="1"/>
  <c r="F7" i="5"/>
  <c r="F12" i="5" s="1"/>
  <c r="F10" i="10" s="1"/>
  <c r="E7" i="5"/>
  <c r="E12" i="5" s="1"/>
  <c r="E10" i="10" s="1"/>
  <c r="D7" i="5"/>
  <c r="D12" i="5" s="1"/>
  <c r="D10" i="10" s="1"/>
  <c r="C7" i="5"/>
  <c r="C12" i="5" s="1"/>
  <c r="C10" i="10" s="1"/>
  <c r="B7" i="5"/>
  <c r="B12" i="5" s="1"/>
  <c r="L8" i="4"/>
  <c r="L9" i="10" s="1"/>
  <c r="K8" i="4"/>
  <c r="K9" i="10" s="1"/>
  <c r="J8" i="4"/>
  <c r="J9" i="10" s="1"/>
  <c r="I8" i="4"/>
  <c r="I9" i="10" s="1"/>
  <c r="H8" i="4"/>
  <c r="H9" i="10" s="1"/>
  <c r="G8" i="4"/>
  <c r="G9" i="10" s="1"/>
  <c r="F8" i="4"/>
  <c r="F9" i="10" s="1"/>
  <c r="E8" i="4"/>
  <c r="E9" i="10" s="1"/>
  <c r="D8" i="4"/>
  <c r="D9" i="10" s="1"/>
  <c r="C8" i="4"/>
  <c r="C9" i="10" s="1"/>
  <c r="B8" i="4"/>
  <c r="M11" i="3"/>
  <c r="L11" i="3"/>
  <c r="K11" i="3"/>
  <c r="J11" i="3"/>
  <c r="I11" i="3"/>
  <c r="H11" i="3"/>
  <c r="G11" i="3"/>
  <c r="F11" i="3"/>
  <c r="E11" i="3"/>
  <c r="D11" i="3"/>
  <c r="C11" i="3"/>
  <c r="M8" i="3"/>
  <c r="L8" i="3"/>
  <c r="K8" i="3"/>
  <c r="J8" i="3"/>
  <c r="I8" i="3"/>
  <c r="H8" i="3"/>
  <c r="G8" i="3"/>
  <c r="F8" i="3"/>
  <c r="E8" i="3"/>
  <c r="D8" i="3"/>
  <c r="C8" i="3"/>
  <c r="F39" i="2"/>
  <c r="F38" i="2"/>
  <c r="E37" i="2"/>
  <c r="D9" i="11" s="1"/>
  <c r="D37" i="2"/>
  <c r="C9" i="11" s="1"/>
  <c r="C37" i="2"/>
  <c r="B9" i="11" s="1"/>
  <c r="F36" i="2"/>
  <c r="F35" i="2"/>
  <c r="F34" i="2"/>
  <c r="E33" i="2"/>
  <c r="D33" i="2"/>
  <c r="C8" i="11" s="1"/>
  <c r="C33" i="2"/>
  <c r="B8" i="11" s="1"/>
  <c r="I28" i="2"/>
  <c r="F28" i="2"/>
  <c r="I27" i="2"/>
  <c r="F27" i="2"/>
  <c r="I26" i="2"/>
  <c r="F26" i="2"/>
  <c r="I25" i="2"/>
  <c r="F25" i="2"/>
  <c r="F24" i="2"/>
  <c r="C24" i="6" s="1"/>
  <c r="E24" i="6" s="1"/>
  <c r="E23" i="2"/>
  <c r="D23" i="2"/>
  <c r="C23" i="2"/>
  <c r="G22" i="2"/>
  <c r="I22" i="2" s="1"/>
  <c r="F22" i="2"/>
  <c r="C22" i="6" s="1"/>
  <c r="E22" i="6" s="1"/>
  <c r="F22" i="6" s="1"/>
  <c r="I21" i="2"/>
  <c r="G21" i="2"/>
  <c r="F21" i="2"/>
  <c r="G20" i="2"/>
  <c r="I20" i="2" s="1"/>
  <c r="F20" i="2"/>
  <c r="I19" i="2"/>
  <c r="G19" i="2"/>
  <c r="F19" i="2"/>
  <c r="G18" i="2"/>
  <c r="I18" i="2" s="1"/>
  <c r="F18" i="2"/>
  <c r="G17" i="2"/>
  <c r="I17" i="2" s="1"/>
  <c r="F17" i="2"/>
  <c r="G16" i="2"/>
  <c r="I16" i="2" s="1"/>
  <c r="F16" i="2"/>
  <c r="G15" i="2"/>
  <c r="I15" i="2" s="1"/>
  <c r="F15" i="2"/>
  <c r="G14" i="2"/>
  <c r="I14" i="2" s="1"/>
  <c r="F14" i="2"/>
  <c r="C14" i="6" s="1"/>
  <c r="E14" i="6" s="1"/>
  <c r="G13" i="2"/>
  <c r="I13" i="2" s="1"/>
  <c r="F13" i="2"/>
  <c r="C13" i="6" s="1"/>
  <c r="E13" i="6" s="1"/>
  <c r="F13" i="6" s="1"/>
  <c r="E12" i="2"/>
  <c r="D12" i="2"/>
  <c r="C12" i="2"/>
  <c r="G11" i="2"/>
  <c r="I11" i="2" s="1"/>
  <c r="F11" i="2"/>
  <c r="G10" i="2"/>
  <c r="I10" i="2" s="1"/>
  <c r="F10" i="2"/>
  <c r="G9" i="2"/>
  <c r="I9" i="2" s="1"/>
  <c r="F9" i="2"/>
  <c r="G8" i="2"/>
  <c r="I8" i="2" s="1"/>
  <c r="F8" i="2"/>
  <c r="G7" i="2"/>
  <c r="I7" i="2" s="1"/>
  <c r="F7" i="2"/>
  <c r="C7" i="6" s="1"/>
  <c r="C6" i="6" s="1"/>
  <c r="E6" i="2"/>
  <c r="D6" i="2"/>
  <c r="C6" i="2"/>
  <c r="I6" i="2" l="1"/>
  <c r="I12" i="2"/>
  <c r="E4" i="9"/>
  <c r="E5" i="10" s="1"/>
  <c r="D8" i="11"/>
  <c r="E40" i="2"/>
  <c r="I4" i="9"/>
  <c r="H4" i="9"/>
  <c r="H5" i="10" s="1"/>
  <c r="G4" i="9"/>
  <c r="L4" i="9"/>
  <c r="L5" i="10" s="1"/>
  <c r="K4" i="9"/>
  <c r="K5" i="10" s="1"/>
  <c r="F4" i="9"/>
  <c r="F5" i="10" s="1"/>
  <c r="D4" i="9"/>
  <c r="J4" i="9"/>
  <c r="C4" i="9"/>
  <c r="F23" i="2"/>
  <c r="C23" i="6"/>
  <c r="G12" i="2"/>
  <c r="C12" i="6"/>
  <c r="G6" i="2"/>
  <c r="E7" i="6"/>
  <c r="E6" i="6" s="1"/>
  <c r="E29" i="2"/>
  <c r="D29" i="2"/>
  <c r="C29" i="2"/>
  <c r="B24" i="9"/>
  <c r="F37" i="2"/>
  <c r="J13" i="12"/>
  <c r="J17" i="11"/>
  <c r="C13" i="12"/>
  <c r="C17" i="11"/>
  <c r="I17" i="11"/>
  <c r="I13" i="12"/>
  <c r="E13" i="12"/>
  <c r="E17" i="11"/>
  <c r="B13" i="12"/>
  <c r="B17" i="11"/>
  <c r="K13" i="12"/>
  <c r="K17" i="11"/>
  <c r="D18" i="7"/>
  <c r="C20" i="11" s="1"/>
  <c r="F12" i="2"/>
  <c r="G13" i="6"/>
  <c r="H17" i="11"/>
  <c r="H13" i="12"/>
  <c r="F8" i="6"/>
  <c r="F14" i="6"/>
  <c r="G14" i="6" s="1"/>
  <c r="F17" i="6"/>
  <c r="F28" i="6"/>
  <c r="G28" i="6" s="1"/>
  <c r="E31" i="6"/>
  <c r="F33" i="2"/>
  <c r="G13" i="12"/>
  <c r="G17" i="11"/>
  <c r="F26" i="6"/>
  <c r="G12" i="12"/>
  <c r="G16" i="11"/>
  <c r="F11" i="6"/>
  <c r="G11" i="6" s="1"/>
  <c r="H11" i="6" s="1"/>
  <c r="G15" i="6"/>
  <c r="F16" i="6"/>
  <c r="G17" i="6"/>
  <c r="F18" i="6"/>
  <c r="F19" i="6"/>
  <c r="F12" i="12"/>
  <c r="F16" i="11"/>
  <c r="C40" i="2"/>
  <c r="D40" i="2"/>
  <c r="H16" i="11"/>
  <c r="H12" i="12"/>
  <c r="H17" i="6"/>
  <c r="I17" i="6" s="1"/>
  <c r="G18" i="6"/>
  <c r="G19" i="6"/>
  <c r="F17" i="11"/>
  <c r="F13" i="12"/>
  <c r="E12" i="12"/>
  <c r="E16" i="11"/>
  <c r="F6" i="2"/>
  <c r="I12" i="12"/>
  <c r="I16" i="11"/>
  <c r="F9" i="6"/>
  <c r="G20" i="6"/>
  <c r="F21" i="6"/>
  <c r="G10" i="6"/>
  <c r="G25" i="6"/>
  <c r="B16" i="11"/>
  <c r="B12" i="12"/>
  <c r="J16" i="11"/>
  <c r="J12" i="12"/>
  <c r="E23" i="6"/>
  <c r="D12" i="12"/>
  <c r="D16" i="11"/>
  <c r="D13" i="12"/>
  <c r="D17" i="11"/>
  <c r="C16" i="11"/>
  <c r="C12" i="12"/>
  <c r="K16" i="11"/>
  <c r="K12" i="12"/>
  <c r="E12" i="6"/>
  <c r="F24" i="6"/>
  <c r="G22" i="6"/>
  <c r="H22" i="6" s="1"/>
  <c r="G27" i="6"/>
  <c r="G29" i="2" l="1"/>
  <c r="I29" i="2"/>
  <c r="F7" i="6"/>
  <c r="F6" i="6" s="1"/>
  <c r="C5" i="10"/>
  <c r="I5" i="10"/>
  <c r="G5" i="10"/>
  <c r="C5" i="6"/>
  <c r="D5" i="10"/>
  <c r="J5" i="10"/>
  <c r="F29" i="2"/>
  <c r="H28" i="6"/>
  <c r="I28" i="6"/>
  <c r="J28" i="6"/>
  <c r="H25" i="6"/>
  <c r="I25" i="6" s="1"/>
  <c r="J25" i="6" s="1"/>
  <c r="H19" i="6"/>
  <c r="G16" i="6"/>
  <c r="H16" i="6" s="1"/>
  <c r="H15" i="6"/>
  <c r="I15" i="6" s="1"/>
  <c r="I11" i="6"/>
  <c r="D16" i="7"/>
  <c r="B11" i="12"/>
  <c r="B15" i="11"/>
  <c r="F40" i="2"/>
  <c r="F23" i="6"/>
  <c r="G24" i="6"/>
  <c r="G23" i="6" s="1"/>
  <c r="J17" i="6"/>
  <c r="G12" i="6"/>
  <c r="H20" i="6"/>
  <c r="I19" i="6"/>
  <c r="K19" i="6" s="1"/>
  <c r="G26" i="6"/>
  <c r="I22" i="6"/>
  <c r="G21" i="6"/>
  <c r="F12" i="6"/>
  <c r="H18" i="6"/>
  <c r="G9" i="6"/>
  <c r="H13" i="6"/>
  <c r="C15" i="11"/>
  <c r="C11" i="12"/>
  <c r="H14" i="6"/>
  <c r="I14" i="6" s="1"/>
  <c r="H27" i="6"/>
  <c r="F31" i="6"/>
  <c r="D11" i="12"/>
  <c r="D15" i="11"/>
  <c r="J19" i="6"/>
  <c r="D19" i="7"/>
  <c r="H21" i="6"/>
  <c r="H10" i="6"/>
  <c r="I10" i="6" s="1"/>
  <c r="J11" i="6"/>
  <c r="E5" i="6"/>
  <c r="E46" i="6" s="1"/>
  <c r="C11" i="10" s="1"/>
  <c r="C8" i="10" s="1"/>
  <c r="C7" i="10" s="1"/>
  <c r="G8" i="6"/>
  <c r="K28" i="6"/>
  <c r="I21" i="9" l="1"/>
  <c r="H11" i="11" s="1"/>
  <c r="C21" i="9"/>
  <c r="E21" i="9"/>
  <c r="E19" i="9" s="1"/>
  <c r="E24" i="9" s="1"/>
  <c r="D5" i="11" s="1"/>
  <c r="B7" i="12"/>
  <c r="F21" i="9"/>
  <c r="F19" i="9" s="1"/>
  <c r="F6" i="10" s="1"/>
  <c r="F4" i="10" s="1"/>
  <c r="E5" i="12" s="1"/>
  <c r="G21" i="9"/>
  <c r="G19" i="9" s="1"/>
  <c r="G6" i="10" s="1"/>
  <c r="G4" i="10" s="1"/>
  <c r="F5" i="12" s="1"/>
  <c r="B11" i="1"/>
  <c r="J21" i="9"/>
  <c r="J19" i="9" s="1"/>
  <c r="J6" i="10" s="1"/>
  <c r="J4" i="10" s="1"/>
  <c r="I5" i="12" s="1"/>
  <c r="D21" i="9"/>
  <c r="C11" i="11" s="1"/>
  <c r="K21" i="9"/>
  <c r="J11" i="11" s="1"/>
  <c r="L21" i="9"/>
  <c r="H21" i="9"/>
  <c r="G11" i="11" s="1"/>
  <c r="G7" i="6"/>
  <c r="H7" i="6" s="1"/>
  <c r="G31" i="6"/>
  <c r="J14" i="6"/>
  <c r="H24" i="6"/>
  <c r="I24" i="6" s="1"/>
  <c r="J24" i="6" s="1"/>
  <c r="L19" i="6"/>
  <c r="M19" i="6" s="1"/>
  <c r="L15" i="6"/>
  <c r="J15" i="6"/>
  <c r="K15" i="6" s="1"/>
  <c r="I16" i="6"/>
  <c r="F5" i="6"/>
  <c r="F46" i="6" s="1"/>
  <c r="D11" i="10" s="1"/>
  <c r="D8" i="10" s="1"/>
  <c r="D7" i="10" s="1"/>
  <c r="I21" i="6"/>
  <c r="J21" i="6"/>
  <c r="K21" i="6" s="1"/>
  <c r="J10" i="6"/>
  <c r="K10" i="6"/>
  <c r="H12" i="6"/>
  <c r="I13" i="6"/>
  <c r="I20" i="6"/>
  <c r="J20" i="6" s="1"/>
  <c r="K25" i="6"/>
  <c r="I18" i="6"/>
  <c r="J18" i="6" s="1"/>
  <c r="M15" i="6"/>
  <c r="L28" i="6"/>
  <c r="L10" i="6"/>
  <c r="H8" i="6"/>
  <c r="K14" i="6"/>
  <c r="K11" i="6"/>
  <c r="K17" i="6"/>
  <c r="L17" i="6" s="1"/>
  <c r="I27" i="6"/>
  <c r="L11" i="6"/>
  <c r="H26" i="6"/>
  <c r="I26" i="6" s="1"/>
  <c r="M28" i="6"/>
  <c r="E18" i="7"/>
  <c r="D20" i="11" s="1"/>
  <c r="H9" i="6"/>
  <c r="J22" i="6"/>
  <c r="K22" i="6" s="1"/>
  <c r="B25" i="9" l="1"/>
  <c r="H7" i="12"/>
  <c r="I19" i="9"/>
  <c r="I6" i="10" s="1"/>
  <c r="I4" i="10" s="1"/>
  <c r="H5" i="12" s="1"/>
  <c r="D11" i="11"/>
  <c r="D4" i="11" s="1"/>
  <c r="C19" i="9"/>
  <c r="C6" i="10" s="1"/>
  <c r="C4" i="10" s="1"/>
  <c r="B5" i="12" s="1"/>
  <c r="B4" i="12" s="1"/>
  <c r="B11" i="11"/>
  <c r="E6" i="10"/>
  <c r="E4" i="10" s="1"/>
  <c r="D5" i="12" s="1"/>
  <c r="D7" i="12"/>
  <c r="E11" i="11"/>
  <c r="E7" i="12"/>
  <c r="E4" i="12" s="1"/>
  <c r="F7" i="12"/>
  <c r="F4" i="12" s="1"/>
  <c r="F11" i="11"/>
  <c r="F24" i="9"/>
  <c r="E5" i="11" s="1"/>
  <c r="E4" i="11" s="1"/>
  <c r="G24" i="9"/>
  <c r="F5" i="11" s="1"/>
  <c r="F4" i="11" s="1"/>
  <c r="J24" i="9"/>
  <c r="I5" i="11" s="1"/>
  <c r="I11" i="11"/>
  <c r="I7" i="12"/>
  <c r="I4" i="12" s="1"/>
  <c r="J7" i="12"/>
  <c r="B23" i="11"/>
  <c r="K19" i="9"/>
  <c r="K6" i="10" s="1"/>
  <c r="K4" i="10" s="1"/>
  <c r="J5" i="12" s="1"/>
  <c r="L19" i="9"/>
  <c r="K11" i="11"/>
  <c r="K7" i="12"/>
  <c r="C7" i="12"/>
  <c r="D19" i="9"/>
  <c r="G7" i="12"/>
  <c r="H19" i="9"/>
  <c r="I7" i="6"/>
  <c r="J7" i="6" s="1"/>
  <c r="G6" i="6"/>
  <c r="G5" i="6" s="1"/>
  <c r="G46" i="6" s="1"/>
  <c r="E11" i="10" s="1"/>
  <c r="E8" i="10" s="1"/>
  <c r="E7" i="10" s="1"/>
  <c r="H6" i="6"/>
  <c r="J31" i="6"/>
  <c r="H31" i="6"/>
  <c r="K24" i="6"/>
  <c r="L24" i="6" s="1"/>
  <c r="N19" i="6"/>
  <c r="O19" i="6" s="1"/>
  <c r="J16" i="6"/>
  <c r="M16" i="6" s="1"/>
  <c r="K16" i="6"/>
  <c r="L16" i="6"/>
  <c r="L22" i="6"/>
  <c r="M22" i="6" s="1"/>
  <c r="N22" i="6" s="1"/>
  <c r="O22" i="6" s="1"/>
  <c r="M11" i="6"/>
  <c r="N11" i="6" s="1"/>
  <c r="O11" i="6" s="1"/>
  <c r="M10" i="6"/>
  <c r="E16" i="7"/>
  <c r="H23" i="6"/>
  <c r="I8" i="6"/>
  <c r="N28" i="6"/>
  <c r="O28" i="6" s="1"/>
  <c r="N15" i="6"/>
  <c r="O15" i="6" s="1"/>
  <c r="I9" i="6"/>
  <c r="J9" i="6" s="1"/>
  <c r="K9" i="6" s="1"/>
  <c r="J8" i="6"/>
  <c r="L14" i="6"/>
  <c r="M14" i="6" s="1"/>
  <c r="L25" i="6"/>
  <c r="I31" i="6"/>
  <c r="K18" i="6"/>
  <c r="L18" i="6" s="1"/>
  <c r="M20" i="6"/>
  <c r="I12" i="6"/>
  <c r="L21" i="6"/>
  <c r="K20" i="6"/>
  <c r="L20" i="6" s="1"/>
  <c r="N10" i="6"/>
  <c r="O10" i="6" s="1"/>
  <c r="J27" i="6"/>
  <c r="K27" i="6"/>
  <c r="J13" i="6"/>
  <c r="K13" i="6" s="1"/>
  <c r="J26" i="6"/>
  <c r="I23" i="6"/>
  <c r="M17" i="6"/>
  <c r="N17" i="6" s="1"/>
  <c r="O17" i="6" s="1"/>
  <c r="I4" i="11" l="1"/>
  <c r="C24" i="9"/>
  <c r="B5" i="11" s="1"/>
  <c r="B4" i="11" s="1"/>
  <c r="H4" i="12"/>
  <c r="E13" i="10"/>
  <c r="E14" i="10" s="1"/>
  <c r="E15" i="10" s="1"/>
  <c r="I24" i="9"/>
  <c r="H5" i="11" s="1"/>
  <c r="H4" i="11" s="1"/>
  <c r="C13" i="10"/>
  <c r="C14" i="10" s="1"/>
  <c r="B19" i="11" s="1"/>
  <c r="B13" i="11" s="1"/>
  <c r="D4" i="12"/>
  <c r="K7" i="6"/>
  <c r="K6" i="6" s="1"/>
  <c r="J4" i="12"/>
  <c r="K24" i="9"/>
  <c r="J5" i="11" s="1"/>
  <c r="J4" i="11" s="1"/>
  <c r="H6" i="10"/>
  <c r="H4" i="10" s="1"/>
  <c r="G5" i="12" s="1"/>
  <c r="G4" i="12" s="1"/>
  <c r="H24" i="9"/>
  <c r="G5" i="11" s="1"/>
  <c r="G4" i="11" s="1"/>
  <c r="D6" i="10"/>
  <c r="D4" i="10" s="1"/>
  <c r="D24" i="9"/>
  <c r="C5" i="11" s="1"/>
  <c r="C4" i="11" s="1"/>
  <c r="L6" i="10"/>
  <c r="L4" i="10" s="1"/>
  <c r="K5" i="12" s="1"/>
  <c r="L24" i="9"/>
  <c r="K5" i="11" s="1"/>
  <c r="K4" i="11" s="1"/>
  <c r="H5" i="6"/>
  <c r="H46" i="6" s="1"/>
  <c r="F11" i="10" s="1"/>
  <c r="F8" i="10" s="1"/>
  <c r="F7" i="10" s="1"/>
  <c r="F13" i="10" s="1"/>
  <c r="F14" i="10" s="1"/>
  <c r="L27" i="6"/>
  <c r="M27" i="6" s="1"/>
  <c r="O16" i="6"/>
  <c r="N16" i="6"/>
  <c r="N14" i="6"/>
  <c r="O14" i="6" s="1"/>
  <c r="M18" i="6"/>
  <c r="N18" i="6" s="1"/>
  <c r="O18" i="6" s="1"/>
  <c r="K8" i="6"/>
  <c r="L8" i="6" s="1"/>
  <c r="J6" i="6"/>
  <c r="I6" i="6"/>
  <c r="I5" i="6" s="1"/>
  <c r="H18" i="7"/>
  <c r="G20" i="11" s="1"/>
  <c r="J23" i="6"/>
  <c r="L9" i="6"/>
  <c r="E19" i="7"/>
  <c r="K26" i="6"/>
  <c r="K23" i="6" s="1"/>
  <c r="L7" i="6"/>
  <c r="K12" i="6"/>
  <c r="J12" i="6"/>
  <c r="L13" i="6"/>
  <c r="L12" i="6" s="1"/>
  <c r="M24" i="6"/>
  <c r="H16" i="7"/>
  <c r="M21" i="6"/>
  <c r="N21" i="6" s="1"/>
  <c r="O21" i="6" s="1"/>
  <c r="N20" i="6"/>
  <c r="O20" i="6" s="1"/>
  <c r="M25" i="6"/>
  <c r="N25" i="6" s="1"/>
  <c r="O25" i="6" s="1"/>
  <c r="L26" i="6"/>
  <c r="M26" i="6" s="1"/>
  <c r="N26" i="6" s="1"/>
  <c r="O26" i="6" s="1"/>
  <c r="M8" i="6"/>
  <c r="N8" i="6" s="1"/>
  <c r="B21" i="11" l="1"/>
  <c r="B22" i="11" s="1"/>
  <c r="D14" i="12"/>
  <c r="D9" i="12" s="1"/>
  <c r="D15" i="12" s="1"/>
  <c r="D30" i="12" s="1"/>
  <c r="D19" i="11"/>
  <c r="D13" i="11" s="1"/>
  <c r="D21" i="11" s="1"/>
  <c r="B14" i="12"/>
  <c r="B9" i="12" s="1"/>
  <c r="B15" i="12" s="1"/>
  <c r="B16" i="12" s="1"/>
  <c r="C15" i="10"/>
  <c r="C5" i="12"/>
  <c r="C4" i="12" s="1"/>
  <c r="D13" i="10"/>
  <c r="D14" i="10" s="1"/>
  <c r="I46" i="6"/>
  <c r="G11" i="10" s="1"/>
  <c r="G8" i="10" s="1"/>
  <c r="G7" i="10" s="1"/>
  <c r="G13" i="10" s="1"/>
  <c r="G14" i="10" s="1"/>
  <c r="G15" i="10" s="1"/>
  <c r="K31" i="6"/>
  <c r="N27" i="6"/>
  <c r="O27" i="6"/>
  <c r="L23" i="6"/>
  <c r="J5" i="6"/>
  <c r="J46" i="6" s="1"/>
  <c r="H11" i="10" s="1"/>
  <c r="H8" i="10" s="1"/>
  <c r="H7" i="10" s="1"/>
  <c r="H13" i="10" s="1"/>
  <c r="H14" i="10" s="1"/>
  <c r="M9" i="6"/>
  <c r="L6" i="6"/>
  <c r="M7" i="6"/>
  <c r="K5" i="6"/>
  <c r="F16" i="7"/>
  <c r="F18" i="7"/>
  <c r="E20" i="11" s="1"/>
  <c r="M13" i="6"/>
  <c r="E19" i="11"/>
  <c r="E14" i="12"/>
  <c r="E9" i="12" s="1"/>
  <c r="E15" i="12" s="1"/>
  <c r="O8" i="6"/>
  <c r="M23" i="6"/>
  <c r="N24" i="6"/>
  <c r="F15" i="10"/>
  <c r="B30" i="12" l="1"/>
  <c r="B17" i="12"/>
  <c r="L5" i="6"/>
  <c r="D15" i="10"/>
  <c r="C14" i="12"/>
  <c r="C9" i="12" s="1"/>
  <c r="C15" i="12" s="1"/>
  <c r="E17" i="12" s="1"/>
  <c r="C19" i="11"/>
  <c r="C13" i="11" s="1"/>
  <c r="C21" i="11" s="1"/>
  <c r="C22" i="11" s="1"/>
  <c r="D22" i="11" s="1"/>
  <c r="K46" i="6"/>
  <c r="I11" i="10" s="1"/>
  <c r="I8" i="10" s="1"/>
  <c r="I7" i="10" s="1"/>
  <c r="I13" i="10" s="1"/>
  <c r="I14" i="10" s="1"/>
  <c r="N9" i="6"/>
  <c r="O9" i="6" s="1"/>
  <c r="F14" i="12"/>
  <c r="F9" i="12" s="1"/>
  <c r="F15" i="12" s="1"/>
  <c r="F19" i="11"/>
  <c r="M31" i="6"/>
  <c r="G14" i="12"/>
  <c r="G9" i="12" s="1"/>
  <c r="G15" i="12" s="1"/>
  <c r="G19" i="11"/>
  <c r="G13" i="11" s="1"/>
  <c r="G21" i="11" s="1"/>
  <c r="M6" i="6"/>
  <c r="N7" i="6"/>
  <c r="H15" i="10"/>
  <c r="E30" i="12"/>
  <c r="F19" i="7"/>
  <c r="N23" i="6"/>
  <c r="O24" i="6"/>
  <c r="O23" i="6" s="1"/>
  <c r="E13" i="11"/>
  <c r="E21" i="11" s="1"/>
  <c r="M12" i="6"/>
  <c r="N13" i="6"/>
  <c r="L31" i="6"/>
  <c r="L46" i="6" s="1"/>
  <c r="J11" i="10" s="1"/>
  <c r="J8" i="10" s="1"/>
  <c r="J7" i="10" s="1"/>
  <c r="J13" i="10" s="1"/>
  <c r="E22" i="11" l="1"/>
  <c r="C17" i="12"/>
  <c r="D17" i="12"/>
  <c r="C30" i="12"/>
  <c r="C16" i="12"/>
  <c r="G4" i="7"/>
  <c r="G16" i="7" s="1"/>
  <c r="G7" i="7"/>
  <c r="H7" i="7" s="1"/>
  <c r="J14" i="10"/>
  <c r="G30" i="12"/>
  <c r="H14" i="12"/>
  <c r="H9" i="12" s="1"/>
  <c r="H15" i="12" s="1"/>
  <c r="H17" i="12" s="1"/>
  <c r="H19" i="11"/>
  <c r="N6" i="6"/>
  <c r="O7" i="6"/>
  <c r="O6" i="6" s="1"/>
  <c r="I15" i="10"/>
  <c r="N12" i="6"/>
  <c r="O13" i="6"/>
  <c r="O12" i="6" s="1"/>
  <c r="M5" i="6"/>
  <c r="M46" i="6" s="1"/>
  <c r="K11" i="10" s="1"/>
  <c r="K8" i="10" s="1"/>
  <c r="K7" i="10" s="1"/>
  <c r="K13" i="10" s="1"/>
  <c r="G18" i="7"/>
  <c r="F20" i="11" s="1"/>
  <c r="F13" i="11" s="1"/>
  <c r="F21" i="11" s="1"/>
  <c r="F30" i="12"/>
  <c r="F17" i="12"/>
  <c r="G17" i="12"/>
  <c r="D16" i="12" l="1"/>
  <c r="E16" i="12" s="1"/>
  <c r="F16" i="12" s="1"/>
  <c r="G16" i="12" s="1"/>
  <c r="H16" i="12" s="1"/>
  <c r="F22" i="11"/>
  <c r="G22" i="11" s="1"/>
  <c r="N5" i="6"/>
  <c r="O5" i="6"/>
  <c r="I7" i="7"/>
  <c r="H19" i="7"/>
  <c r="G19" i="7"/>
  <c r="O31" i="6"/>
  <c r="N31" i="6"/>
  <c r="I14" i="12"/>
  <c r="I9" i="12" s="1"/>
  <c r="I15" i="12" s="1"/>
  <c r="I19" i="11"/>
  <c r="J15" i="10"/>
  <c r="K14" i="10"/>
  <c r="K15" i="10" s="1"/>
  <c r="H30" i="12"/>
  <c r="N46" i="6" l="1"/>
  <c r="L11" i="10" s="1"/>
  <c r="L8" i="10" s="1"/>
  <c r="L7" i="10" s="1"/>
  <c r="L13" i="10" s="1"/>
  <c r="L14" i="10" s="1"/>
  <c r="L15" i="10" s="1"/>
  <c r="O46" i="6"/>
  <c r="J7" i="7"/>
  <c r="I19" i="7"/>
  <c r="I4" i="7"/>
  <c r="I16" i="7" s="1"/>
  <c r="I18" i="7"/>
  <c r="H20" i="11" s="1"/>
  <c r="H13" i="11" s="1"/>
  <c r="H21" i="11" s="1"/>
  <c r="H22" i="11" s="1"/>
  <c r="I30" i="12"/>
  <c r="I16" i="12"/>
  <c r="I17" i="12"/>
  <c r="J14" i="12"/>
  <c r="J9" i="12" s="1"/>
  <c r="J15" i="12" s="1"/>
  <c r="J17" i="12" s="1"/>
  <c r="J19" i="11"/>
  <c r="K6" i="12" l="1"/>
  <c r="K4" i="12" s="1"/>
  <c r="K10" i="11"/>
  <c r="K7" i="7"/>
  <c r="J19" i="7"/>
  <c r="J4" i="7"/>
  <c r="J16" i="7" s="1"/>
  <c r="J18" i="7"/>
  <c r="I20" i="11" s="1"/>
  <c r="I13" i="11" s="1"/>
  <c r="I21" i="11" s="1"/>
  <c r="I22" i="11" s="1"/>
  <c r="K14" i="12"/>
  <c r="K9" i="12" s="1"/>
  <c r="K19" i="11"/>
  <c r="J16" i="12"/>
  <c r="J30" i="12"/>
  <c r="K15" i="12" l="1"/>
  <c r="K30" i="12" s="1"/>
  <c r="B32" i="12" s="1"/>
  <c r="L4" i="7"/>
  <c r="K4" i="7"/>
  <c r="K16" i="7" s="1"/>
  <c r="K18" i="7"/>
  <c r="J20" i="11" s="1"/>
  <c r="J13" i="11" s="1"/>
  <c r="J21" i="11" s="1"/>
  <c r="J22" i="11" s="1"/>
  <c r="K19" i="7"/>
  <c r="B31" i="12" l="1"/>
  <c r="K16" i="12"/>
  <c r="B18" i="12" s="1" a="1"/>
  <c r="B18" i="12" s="1"/>
  <c r="K17" i="12"/>
  <c r="L7" i="7"/>
  <c r="L16" i="7"/>
  <c r="L18" i="7"/>
  <c r="K20" i="11" s="1"/>
  <c r="K13" i="11" s="1"/>
  <c r="K21" i="11" s="1"/>
  <c r="K22" i="11" s="1"/>
  <c r="M4" i="7" l="1"/>
  <c r="M7" i="7"/>
  <c r="N4" i="7" l="1"/>
  <c r="N7" i="7"/>
  <c r="L19" i="7"/>
  <c r="O4" i="7" l="1"/>
  <c r="O7" i="7"/>
  <c r="P4" i="7" s="1"/>
  <c r="M16" i="7"/>
  <c r="M18" i="7"/>
  <c r="P7" i="7" l="1"/>
  <c r="Q4" i="7"/>
  <c r="Q7" i="7" l="1"/>
  <c r="M19" i="7"/>
  <c r="N16" i="7" l="1"/>
  <c r="N18" i="7"/>
  <c r="R4" i="7"/>
  <c r="R7" i="7" l="1"/>
  <c r="N19" i="7" l="1"/>
  <c r="O16" i="7" l="1"/>
  <c r="O18" i="7"/>
  <c r="S4" i="7" l="1"/>
  <c r="S7" i="7"/>
  <c r="O19" i="7"/>
  <c r="P16" i="7" l="1"/>
  <c r="P18" i="7"/>
  <c r="P19" i="7" l="1"/>
  <c r="T4" i="7" l="1"/>
  <c r="T7" i="7"/>
  <c r="Q16" i="7"/>
  <c r="Q18" i="7"/>
  <c r="Q19" i="7" l="1"/>
  <c r="R16" i="7" l="1"/>
  <c r="R18" i="7"/>
  <c r="U4" i="7" l="1"/>
  <c r="U7" i="7"/>
  <c r="V7" i="7" s="1"/>
  <c r="R19" i="7"/>
  <c r="S16" i="7" l="1"/>
  <c r="S18" i="7"/>
  <c r="S19" i="7" l="1"/>
  <c r="T16" i="7" l="1"/>
  <c r="T18" i="7"/>
  <c r="T19" i="7" l="1"/>
  <c r="U16" i="7" l="1"/>
  <c r="U18" i="7"/>
  <c r="U19" i="7" l="1"/>
  <c r="V18" i="7" l="1"/>
  <c r="V16" i="7"/>
  <c r="V19" i="7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<sst xmlns="http://schemas.openxmlformats.org/spreadsheetml/2006/main" count="285" uniqueCount="210">
  <si>
    <t>Naziv korisnika</t>
  </si>
  <si>
    <t>Konzultant</t>
  </si>
  <si>
    <t>MIBPG</t>
  </si>
  <si>
    <t>telefon</t>
  </si>
  <si>
    <t>e-mail adresa</t>
  </si>
  <si>
    <t>Ekonomski vijek projekta</t>
  </si>
  <si>
    <t>* vijek projekcije održivosti projekta</t>
  </si>
  <si>
    <t>Prva godina ulaganja</t>
  </si>
  <si>
    <t>* odaberite godinu početka ulaganja</t>
  </si>
  <si>
    <t>Ukupna aktiva/imovina:</t>
  </si>
  <si>
    <t>* unesite vrijednost ukupne aktive/imovine</t>
  </si>
  <si>
    <t>Iznos potpore:</t>
  </si>
  <si>
    <t>* iznos potpore mora odgovarati iznosu iz tablice troškova i izračuna potpore</t>
  </si>
  <si>
    <t xml:space="preserve">Datum završetka investicije: </t>
  </si>
  <si>
    <t>* unesite očekivani datum završetka investicije</t>
  </si>
  <si>
    <t>UPUTE:</t>
  </si>
  <si>
    <t xml:space="preserve">* korisnik ima pravo podnijeti Zahtjev za isplatu potpore jednokratno ili u ratama. Zahtjev za isplatu se može podnijeti u najviše dvije rate. </t>
  </si>
  <si>
    <t>* razdoblje provedbe projekta je 24 mjeseca od sklapanja ugovora o financiranju.</t>
  </si>
  <si>
    <t>* korisnik je zahtjev za isplatu prve rate obvezan dostaviti u roku od 12 mjeseci od dana sklapanja ugovora o financiranju. Zahtjev za isplatu konačne rate/jednokratne isplate korisnik je obvezan dostaviti u roku 24 mjeseca od dana sklapanja ugovora o financiranju</t>
  </si>
  <si>
    <t>Plan ulaganja i izvori financiranja</t>
  </si>
  <si>
    <t>Plan ulaganja</t>
  </si>
  <si>
    <t>Planirane godine</t>
  </si>
  <si>
    <t>Ukupno</t>
  </si>
  <si>
    <r>
      <t>PRIHVATLJIVI</t>
    </r>
    <r>
      <rPr>
        <b/>
        <u/>
        <sz val="10"/>
        <color rgb="FF000000"/>
        <rFont val="Calibri"/>
        <family val="2"/>
        <charset val="238"/>
      </rPr>
      <t xml:space="preserve"> IZNOSI</t>
    </r>
    <r>
      <rPr>
        <b/>
        <sz val="10"/>
        <color rgb="FF000000"/>
        <rFont val="Calibri"/>
        <family val="2"/>
        <charset val="238"/>
      </rPr>
      <t xml:space="preserve"> </t>
    </r>
    <r>
      <rPr>
        <b/>
        <u/>
        <sz val="10"/>
        <color rgb="FF000000"/>
        <rFont val="Calibri"/>
        <family val="2"/>
        <charset val="238"/>
      </rPr>
      <t xml:space="preserve">
</t>
    </r>
    <r>
      <rPr>
        <b/>
        <sz val="10"/>
        <color rgb="FF000000"/>
        <rFont val="Calibri"/>
        <family val="2"/>
        <charset val="238"/>
      </rPr>
      <t>stavaka koje su predmet prijave za dodjelu sredstava potpore</t>
    </r>
  </si>
  <si>
    <t>IZNOS POTPORE PO STAVCI</t>
  </si>
  <si>
    <t>PLAN ULAGANJA</t>
  </si>
  <si>
    <t>1.</t>
  </si>
  <si>
    <t>Građenje/rekonstukcija</t>
  </si>
  <si>
    <t>1.1.</t>
  </si>
  <si>
    <t>2.1.</t>
  </si>
  <si>
    <t>3.1.</t>
  </si>
  <si>
    <t>4.1.</t>
  </si>
  <si>
    <t>5.1.</t>
  </si>
  <si>
    <t>2.</t>
  </si>
  <si>
    <t>Opremanje</t>
  </si>
  <si>
    <t>2.2.</t>
  </si>
  <si>
    <t>2.3.</t>
  </si>
  <si>
    <t>2.4.</t>
  </si>
  <si>
    <t>2.5.</t>
  </si>
  <si>
    <t>2.6.</t>
  </si>
  <si>
    <t>2.7.</t>
  </si>
  <si>
    <t>2.8.</t>
  </si>
  <si>
    <t xml:space="preserve">2.9. </t>
  </si>
  <si>
    <t>2.10.</t>
  </si>
  <si>
    <t>3.</t>
  </si>
  <si>
    <t xml:space="preserve">Ostalo </t>
  </si>
  <si>
    <t>3.2.</t>
  </si>
  <si>
    <t>3.3.</t>
  </si>
  <si>
    <t>3.4.</t>
  </si>
  <si>
    <t>3.5.</t>
  </si>
  <si>
    <t xml:space="preserve">UKUPAN TROŠAK PROJEKTA </t>
  </si>
  <si>
    <t>IZVORI FINANCIRANJA</t>
  </si>
  <si>
    <t>Plan izvora sredstava</t>
  </si>
  <si>
    <t>Vlastita sredstva</t>
  </si>
  <si>
    <t>1.2.</t>
  </si>
  <si>
    <t>1.3.</t>
  </si>
  <si>
    <t>Krediti</t>
  </si>
  <si>
    <t xml:space="preserve">2.1. </t>
  </si>
  <si>
    <t>Kredit - projekt 1</t>
  </si>
  <si>
    <t>Kredit - projekt 2</t>
  </si>
  <si>
    <t>UKUPNI IZVORI FINANCIRANJA</t>
  </si>
  <si>
    <t xml:space="preserve">UPUTE: </t>
  </si>
  <si>
    <t>*polazište za izradu strukture i dinamike ulaganja je "Tablica troškova i izračuna potpore"</t>
  </si>
  <si>
    <t>* ukupan trošak projekta mora biti usklađen s ukupnim izvorima financiranja (po godinama i ukupno)</t>
  </si>
  <si>
    <t>* u slučaju većeg broja stavaka ulaganja od broja ponuđenih redaka, grupirajte iste unutar raspoloživih redaka</t>
  </si>
  <si>
    <r>
      <t xml:space="preserve">* zavisno o izvorima financiranja ulaganja planiranim u poslovnom planu, korisnik je obvezan dostaviti odgovarajuće dokaze postojanja istih; </t>
    </r>
    <r>
      <rPr>
        <b/>
        <i/>
        <sz val="10"/>
        <color rgb="FF000000"/>
        <rFont val="Calibri"/>
        <family val="2"/>
        <charset val="238"/>
      </rPr>
      <t>vlastito učešće</t>
    </r>
    <r>
      <rPr>
        <i/>
        <sz val="10"/>
        <color rgb="FF000000"/>
        <rFont val="Calibri"/>
        <family val="2"/>
        <charset val="238"/>
      </rPr>
      <t xml:space="preserve"> u financiranju ulaganja mora biti potkrijepljeno odgovarajućim dokazima (npr. stanje sredstava na računu, potvrda o depozitu i sl.) u 100% iznosu. Planira li se dio troška ulaganja financirati </t>
    </r>
    <r>
      <rPr>
        <b/>
        <i/>
        <sz val="10"/>
        <color rgb="FF000000"/>
        <rFont val="Calibri"/>
        <family val="2"/>
        <charset val="238"/>
      </rPr>
      <t>predujmom ili kreditnim sredstvima</t>
    </r>
    <r>
      <rPr>
        <i/>
        <sz val="10"/>
        <color rgb="FF000000"/>
        <rFont val="Calibri"/>
        <family val="2"/>
        <charset val="238"/>
      </rPr>
      <t xml:space="preserve">, Korisnik je dužan dostaviti izjavu/pismo namjere kreditne institucije/ugovor o kreditu s jasno naznačenim slijedećim podacima: naziv klijenta i projekta, iznos financiranja, raspon kamatnih stopa i naknada za obradu, počekom i dinamikom otplate kredita. Priloženi dokument mora pokriti ukupni iznos planiranih vanjskih izvora financiranja.
</t>
    </r>
  </si>
  <si>
    <t xml:space="preserve">*rate se unose u za to predviđene retke samo ukoliko ih korisnik planira koristiti kao izvore financiranja dijela projekta; prilikom planiranja, vodite računa o očekivanoj dinamici isplate isti; Zahtjev za isplatu se može podnijeti u najviše dvije rate. </t>
  </si>
  <si>
    <t>* ako se isplata provodi u ratama, iznos u zahtjevu za isplatu konačne rate mora biti najmanje 20 % odobrenih sredstava potpore</t>
  </si>
  <si>
    <t>* ukoliko se to procijeni potrebnim, Osječko-baranjska županija zadržava pravo od korisnika tražiti dodatne dokaze o postojanju izvora financiranja projekta</t>
  </si>
  <si>
    <t>Podaci o zemljištu</t>
  </si>
  <si>
    <t>Stavka</t>
  </si>
  <si>
    <t>Jedinica mjere</t>
  </si>
  <si>
    <t>Prethodna godina</t>
  </si>
  <si>
    <t>STATUS ZEMLJIŠTA</t>
  </si>
  <si>
    <t>Zemlja u vlasništvu</t>
  </si>
  <si>
    <t>ha</t>
  </si>
  <si>
    <t>Zakup</t>
  </si>
  <si>
    <t>Ostalo</t>
  </si>
  <si>
    <t>UKUPNO</t>
  </si>
  <si>
    <t>KATEGORIJA ZEMLJIŠTA</t>
  </si>
  <si>
    <t>BILJNA PROIZVODNJA</t>
  </si>
  <si>
    <t>ŽITARICE</t>
  </si>
  <si>
    <t>Pšenica</t>
  </si>
  <si>
    <t>Ječam</t>
  </si>
  <si>
    <t>Zob</t>
  </si>
  <si>
    <t>Raž</t>
  </si>
  <si>
    <t>Ostale žitarice</t>
  </si>
  <si>
    <t>Struktura i dinamika operativnih troškova</t>
  </si>
  <si>
    <t xml:space="preserve">Stavka </t>
  </si>
  <si>
    <t>Troškovi materijala i građenja</t>
  </si>
  <si>
    <t>Troškovi opreme</t>
  </si>
  <si>
    <t>Nematerijalni troškovi</t>
  </si>
  <si>
    <t>Ostali troškovi</t>
  </si>
  <si>
    <t>* ukupan iznos troškova prethodne godine treba biti usklađen s podacima iz priloženih poslovnih knjiga; planiranje budućih troškova bi trebalo imati podlogu u troškovima ostvarenim prethodne godine</t>
  </si>
  <si>
    <r>
      <t xml:space="preserve">a) obveznik </t>
    </r>
    <r>
      <rPr>
        <b/>
        <i/>
        <sz val="10"/>
        <color rgb="FF000000"/>
        <rFont val="Calibri"/>
        <family val="2"/>
        <charset val="238"/>
      </rPr>
      <t>poreza na dobit</t>
    </r>
    <r>
      <rPr>
        <i/>
        <sz val="10"/>
        <color rgb="FF000000"/>
        <rFont val="Calibri"/>
        <family val="2"/>
        <charset val="238"/>
      </rPr>
      <t xml:space="preserve"> - ukupni operativni troškovi iz prethodne godine trebaju odgovarati istima iz službenog financijskog izvještaja "GFI -POD" (ukupni poslovni rashodi - amortizacija - troškovi osoblja)
b) obveznik </t>
    </r>
    <r>
      <rPr>
        <b/>
        <i/>
        <sz val="10"/>
        <color rgb="FF000000"/>
        <rFont val="Calibri"/>
        <family val="2"/>
        <charset val="238"/>
      </rPr>
      <t>poreza na dohodak</t>
    </r>
    <r>
      <rPr>
        <i/>
        <sz val="10"/>
        <color rgb="FF000000"/>
        <rFont val="Calibri"/>
        <family val="2"/>
        <charset val="238"/>
      </rPr>
      <t xml:space="preserve"> - ukupni operativni troškovi iz prethodne godine trebaju odgovarati istima iz obrasca P-PPI (ukupni izdaci - amortizacija - troškovi osoblja)</t>
    </r>
  </si>
  <si>
    <t>Zaposlenici i trošak rada</t>
  </si>
  <si>
    <t>Broj stalno zaposlenih</t>
  </si>
  <si>
    <t>Prosječna mjesečna bruto plaća</t>
  </si>
  <si>
    <t>Broj radnih mjeseci</t>
  </si>
  <si>
    <t>Trošak stalno zaposlenih</t>
  </si>
  <si>
    <t>Broj privremeno zaposlenih</t>
  </si>
  <si>
    <t>Prosječna bruto plaća</t>
  </si>
  <si>
    <t xml:space="preserve">Broj radnih mjeseci/dana/sati </t>
  </si>
  <si>
    <t>Trošak privremeno zaposlenih</t>
  </si>
  <si>
    <t>Redak unijeti ručno tako da se broj zaposlenih pomnoži s prosječnom bruto plaćom i brojem radnih mjeseci/dana/sati, ostaviti jednu od mjera (mjesec ili dane ili sate)</t>
  </si>
  <si>
    <t>UKUPAN TROŠAK PLAĆA</t>
  </si>
  <si>
    <t>BROJ NOVOSTVORENIH RADNIH MJESTA</t>
  </si>
  <si>
    <t>* ispunite tablicu u skladu s planom zapošljavanja i prosječnim bruto plaćama; prilikom planiranja troška zaposlenih vodite računa o propisanom iznosu minimalne plaće</t>
  </si>
  <si>
    <t>* broj zaposlenih i ukupan trošak plaća u prethodnoj godini trebaju biti usklađeni s podacima iz priloženih poslovnih knjiga i/ili zakonom propisanih evidencija u godini za koju se unose</t>
  </si>
  <si>
    <t>Amortizacija</t>
  </si>
  <si>
    <t>Novo kupljena imovina</t>
  </si>
  <si>
    <t>Otpis vrijednosti novokupljene imovine</t>
  </si>
  <si>
    <t>Nabavna vrijednost</t>
  </si>
  <si>
    <t>Stopa amortizacije (%)</t>
  </si>
  <si>
    <t>OSTATAK VRIJEDNOSTI</t>
  </si>
  <si>
    <t>Građenje</t>
  </si>
  <si>
    <t xml:space="preserve">Oprema </t>
  </si>
  <si>
    <t>Postojeća imovina</t>
  </si>
  <si>
    <t>Otpis vrijednosti postojeće imovine</t>
  </si>
  <si>
    <t>Neto knjigovodstvena vrijednost</t>
  </si>
  <si>
    <t>Stopa amortizacije</t>
  </si>
  <si>
    <t>SVEUKUPNO (novo+postojeće)</t>
  </si>
  <si>
    <t>* neto knjigovodstvena vrijednost postojeće imovine treba odgovarati podacima iz pripadajućih poslovnih knjiga</t>
  </si>
  <si>
    <t>Kreditne obveze</t>
  </si>
  <si>
    <t>Kredit -1</t>
  </si>
  <si>
    <t>Anuitet/Rata</t>
  </si>
  <si>
    <t>Kamata</t>
  </si>
  <si>
    <t>Otplatni dio glavnice</t>
  </si>
  <si>
    <t>Ostatak duga</t>
  </si>
  <si>
    <t>Kredit -  2</t>
  </si>
  <si>
    <t>Postojeći krediti</t>
  </si>
  <si>
    <t>UKUPNE KREDITNE OBVEZE</t>
  </si>
  <si>
    <t xml:space="preserve">Kreditni uvjeti za "KREDIT 1": </t>
  </si>
  <si>
    <t>Kreditni uvjeti za "KREDIT 2":</t>
  </si>
  <si>
    <t>Opis postojećih kredita:</t>
  </si>
  <si>
    <t>* popunite tablice sukladno kreditnim uvjetima navedenim u za to predviđenim retcima</t>
  </si>
  <si>
    <t>* opišite postojeće kredite i kredit kojim planirate financirati projekt (naziv financijske institucije, kamatnu stopu, rok otplate, period počeka, naknade za obradu kredita, interkalarne kamate i sl.). Ukoliko postoji ili ste ga pripremili, priložite plan otplate kredita.</t>
  </si>
  <si>
    <t xml:space="preserve">* za izračun kreditnih obveza uzima se najveća vrijednost iz raspona kamatnih stopa iz pisma namjere </t>
  </si>
  <si>
    <t>* ukoliko se sredstvima potpore namjerava umanjiti dug po predmetnom kreditu, planirani iznos potpore prikažite kroz otplatni dio glavnice, vodeći pritom računa o očekivanom datumu primitka potpore</t>
  </si>
  <si>
    <t>* postojeće kreditne obveze prikažite u dijelu tablice "Postojeći krediti"</t>
  </si>
  <si>
    <t>* naknadu za obradu kredita, interkalarne kamate i eventualne troškove rezervacija također je potrebno ukalkulirati u troškove kredita</t>
  </si>
  <si>
    <t>Plan prodaje</t>
  </si>
  <si>
    <t>Tablica prodajnih količina</t>
  </si>
  <si>
    <t>Naziv proizvoda</t>
  </si>
  <si>
    <t>* popunite tablicu svim proizvodima koje prodajete/planirate prodavati</t>
  </si>
  <si>
    <t>* prilikom planiranja vodite računa o ostvarivim kapacitetima proizvodnje i datumu završetka planirane investicije</t>
  </si>
  <si>
    <t>* u slučaju većeg prodajnog asortimana, grupirajte proizvode po dostupnim retcima i priložite dodatnu tablicu s detaljnijim podacima</t>
  </si>
  <si>
    <t>Tablica prodajnih cijena</t>
  </si>
  <si>
    <t>* unesite ostvarene i planirane prodajne cijene proizvoda</t>
  </si>
  <si>
    <t xml:space="preserve">* projekcija bi trebala biti temeljena na stalnim cijenama  </t>
  </si>
  <si>
    <t>* prilikom planiranja prodajnih cijena vodite računa o trenutnom stanju tržišta</t>
  </si>
  <si>
    <t>Ukupni prihodi</t>
  </si>
  <si>
    <t>Struktura prihoda</t>
  </si>
  <si>
    <t>Prihodi od prodaje</t>
  </si>
  <si>
    <t>Ostali poslovni prihodi</t>
  </si>
  <si>
    <t>Poticaji</t>
  </si>
  <si>
    <t>OBŽ potpora</t>
  </si>
  <si>
    <t>Kapitalne potpore koje se planiraju ostvariti</t>
  </si>
  <si>
    <t>Ostali prihodi</t>
  </si>
  <si>
    <t>UKUPNI PRIHODI</t>
  </si>
  <si>
    <t>OBŽ POTPORA UKUPNO</t>
  </si>
  <si>
    <t>Račun dobiti i gubitka</t>
  </si>
  <si>
    <t xml:space="preserve"> Prihodi od prodaje</t>
  </si>
  <si>
    <t>UKUPNI RASHODI</t>
  </si>
  <si>
    <t>Poslovni rashodi</t>
  </si>
  <si>
    <t>Operativni troškovi</t>
  </si>
  <si>
    <t>Troškovi osoblja</t>
  </si>
  <si>
    <t>Financijski rashodi</t>
  </si>
  <si>
    <t>Dohodak/dobit prije oporezivanja</t>
  </si>
  <si>
    <t>Porez na dohodak/dobit</t>
  </si>
  <si>
    <t>Dohodak/Dobit nakon oporezivanja</t>
  </si>
  <si>
    <t>POREZNA STOPA</t>
  </si>
  <si>
    <t xml:space="preserve">   </t>
  </si>
  <si>
    <t>Financijski tok</t>
  </si>
  <si>
    <t>UKUPNI PRIMICI</t>
  </si>
  <si>
    <t>Ukupni prihodi bez razgraničenih potpora</t>
  </si>
  <si>
    <t>Izvori financiranja</t>
  </si>
  <si>
    <t>Prijenos postojećih izvora</t>
  </si>
  <si>
    <t>Vlastiti izvori</t>
  </si>
  <si>
    <t>Ostatak vrijednosti dugotrajne imovine</t>
  </si>
  <si>
    <t>Kapitalne potpore (planirane)</t>
  </si>
  <si>
    <t>UKUPNI IZDACI</t>
  </si>
  <si>
    <t>Prijenos postojeće imovine</t>
  </si>
  <si>
    <t>Ulaganja u dugotrajnu imovinu</t>
  </si>
  <si>
    <t>Troškovi zaposlenih</t>
  </si>
  <si>
    <t>Trošak glavnice kredita</t>
  </si>
  <si>
    <t>Neto primici</t>
  </si>
  <si>
    <t>KUMULATIV</t>
  </si>
  <si>
    <t xml:space="preserve">* kako bi se dokazala financijska održivost projekta, kumulativ financijskog toka mora biti pozitivan kroz cijeli vijek projekta
</t>
  </si>
  <si>
    <t>Ekonomski tok</t>
  </si>
  <si>
    <t>Kapitalne potpore (koje se planiraju)</t>
  </si>
  <si>
    <t>ISR PO GODINAMA</t>
  </si>
  <si>
    <t>GODINA POVRATA ULAGANJA</t>
  </si>
  <si>
    <t>* u zadnjoj godini vijeka projekta kumulativ umanjen za ostatak vrijednosti dugotrajne imovine mora biti pozitivan</t>
  </si>
  <si>
    <t>Neto sadašnja vrijednost i interna stopa rentabilnosti</t>
  </si>
  <si>
    <t>Diskontna stopa</t>
  </si>
  <si>
    <t>* unesite diskontnu stopu</t>
  </si>
  <si>
    <t>godina</t>
  </si>
  <si>
    <t>diskontni faktori</t>
  </si>
  <si>
    <t>diskontirani neto primici</t>
  </si>
  <si>
    <t>ISR</t>
  </si>
  <si>
    <t>NSV</t>
  </si>
  <si>
    <t>* diskontna stopa ne smije biti niža od kamatne stope kredita za realizaciju projekta i ne niža od 5%</t>
  </si>
  <si>
    <t>* uvjet prihvatljivosti i ekonomske održivosti projekta je ISR (interna stopa rentabilnosti) veća od odabrane diskontne stope</t>
  </si>
  <si>
    <t>* drugi uvjet prihvatljivosti projekta je NSV (neto sadašnja vrijednost) veća od nule</t>
  </si>
  <si>
    <t xml:space="preserve">Ukupni iznos OBŽ potpore </t>
  </si>
  <si>
    <t>* godina povrata ulaganja mora biti unutar odabranog vijeka projekta, to je prva godina u kojoj je kumulativ pozitivan</t>
  </si>
  <si>
    <t xml:space="preserve">Kukuruz </t>
  </si>
  <si>
    <t xml:space="preserve">% POTPORE </t>
  </si>
  <si>
    <r>
      <t xml:space="preserve">                                                                                      Osnovni podaci                                                                                  </t>
    </r>
    <r>
      <rPr>
        <b/>
        <i/>
        <sz val="14"/>
        <color rgb="FF000000"/>
        <rFont val="Calibri"/>
        <family val="2"/>
        <charset val="238"/>
      </rPr>
      <t>PRILOG 1.3.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</si>
</sst>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d&quot;.&quot;m&quot;.&quot;yyyy"/>
    <numFmt numFmtId="165" formatCode="#,##0.00;&quot;-&quot;#,##0.00;;@"/>
    <numFmt numFmtId="166" formatCode="#,##0.00&quot;  &quot;"/>
    <numFmt numFmtId="167" formatCode="#,##0.00&quot; &quot;;&quot;-&quot;#,##0.00&quot; &quot;"/>
    <numFmt numFmtId="168" formatCode="0;&quot;-&quot;0;;@"/>
    <numFmt numFmtId="169" formatCode="0&quot; &quot;;&quot;-&quot;0&quot; &quot;"/>
    <numFmt numFmtId="170" formatCode="0.000"/>
    <numFmt numFmtId="171" formatCode="&quot; &quot;#,##0.00&quot; &quot;;&quot;-&quot;#,##0.00&quot; &quot;;&quot; -&quot;00&quot; &quot;;&quot; &quot;@&quot; &quot;"/>
  </numFmts>
  <fonts count="26" x14ac:knownFonts="1"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9C0006"/>
      <name val="Calibri"/>
      <family val="2"/>
      <charset val="238"/>
    </font>
    <font>
      <sz val="11"/>
      <color rgb="FF008000"/>
      <name val="Calibri"/>
      <family val="2"/>
      <charset val="238"/>
    </font>
    <font>
      <sz val="10"/>
      <color rgb="FF000000"/>
      <name val="Arial"/>
      <family val="2"/>
      <charset val="238"/>
    </font>
    <font>
      <b/>
      <i/>
      <sz val="18"/>
      <color rgb="FF000000"/>
      <name val="Calibri"/>
      <family val="2"/>
      <charset val="238"/>
    </font>
    <font>
      <b/>
      <i/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i/>
      <sz val="10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i/>
      <sz val="12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u/>
      <sz val="10"/>
      <color rgb="FF000000"/>
      <name val="Calibri"/>
      <family val="2"/>
      <charset val="238"/>
    </font>
    <font>
      <b/>
      <i/>
      <sz val="14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FF0000"/>
      <name val="Calibri"/>
      <family val="2"/>
      <charset val="238"/>
    </font>
    <font>
      <b/>
      <i/>
      <sz val="10"/>
      <color rgb="FF000000"/>
      <name val="Calibri"/>
      <family val="2"/>
      <charset val="238"/>
    </font>
    <font>
      <b/>
      <i/>
      <sz val="16"/>
      <color rgb="FF000000"/>
      <name val="Calibri"/>
      <family val="2"/>
      <charset val="238"/>
    </font>
    <font>
      <b/>
      <i/>
      <sz val="13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0"/>
      <color rgb="FFFFFFFF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b/>
      <sz val="10"/>
      <name val="Calibri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FFC7CE"/>
        <bgColor rgb="FFFFC7CE"/>
      </patternFill>
    </fill>
    <fill>
      <patternFill patternType="solid">
        <fgColor rgb="FFCCFFCC"/>
        <bgColor rgb="FFCCFFCC"/>
      </patternFill>
    </fill>
    <fill>
      <patternFill patternType="solid">
        <fgColor rgb="FFDBDBDB"/>
        <bgColor rgb="FFDBDBDB"/>
      </patternFill>
    </fill>
    <fill>
      <patternFill patternType="solid">
        <fgColor rgb="FFF8CBAD"/>
        <bgColor rgb="FFF8CBAD"/>
      </patternFill>
    </fill>
    <fill>
      <patternFill patternType="solid">
        <fgColor rgb="FFFFFFFF"/>
        <bgColor rgb="FFFFFFFF"/>
      </patternFill>
    </fill>
    <fill>
      <patternFill patternType="solid">
        <fgColor rgb="FFFFCC99"/>
        <bgColor rgb="FFFFCC99"/>
      </patternFill>
    </fill>
    <fill>
      <patternFill patternType="solid">
        <fgColor rgb="FFF2F2F2"/>
        <bgColor rgb="FFF2F2F2"/>
      </patternFill>
    </fill>
    <fill>
      <patternFill patternType="solid">
        <fgColor rgb="FFD6DCE4"/>
        <bgColor rgb="FFD6DCE4"/>
      </patternFill>
    </fill>
    <fill>
      <patternFill patternType="solid">
        <fgColor rgb="FFFFFF99"/>
        <bgColor rgb="FFFFFF99"/>
      </patternFill>
    </fill>
    <fill>
      <patternFill patternType="solid">
        <fgColor rgb="FFD9D9D9"/>
        <bgColor rgb="FFD9D9D9"/>
      </patternFill>
    </fill>
    <fill>
      <patternFill patternType="solid">
        <fgColor rgb="FFD6D6DC"/>
        <bgColor rgb="FFD6D6DC"/>
      </patternFill>
    </fill>
    <fill>
      <patternFill patternType="solid">
        <fgColor rgb="FFFFFFCC"/>
        <bgColor rgb="FFFFFFCC"/>
      </patternFill>
    </fill>
    <fill>
      <patternFill patternType="solid">
        <fgColor rgb="FFE7E6E6"/>
        <bgColor rgb="FFE7E6E6"/>
      </patternFill>
    </fill>
    <fill>
      <patternFill patternType="solid">
        <fgColor rgb="FFA9D08E"/>
        <bgColor rgb="FFA9D08E"/>
      </patternFill>
    </fill>
    <fill>
      <patternFill patternType="solid">
        <fgColor theme="0"/>
        <bgColor rgb="FFD9D9D9"/>
      </patternFill>
    </fill>
    <fill>
      <patternFill patternType="solid">
        <fgColor theme="2"/>
        <bgColor rgb="FFFFFFFF"/>
      </patternFill>
    </fill>
    <fill>
      <patternFill patternType="solid">
        <fgColor theme="3" tint="0.79998168889431442"/>
        <bgColor rgb="FFD6DCE4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rgb="FFFFFF99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D6DCE4"/>
      </patternFill>
    </fill>
    <fill>
      <patternFill patternType="solid">
        <fgColor theme="0" tint="-4.9989318521683403E-2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rgb="FFD6DCE4"/>
      </patternFill>
    </fill>
    <fill>
      <patternFill patternType="solid">
        <fgColor theme="0" tint="-0.14999847407452621"/>
        <bgColor rgb="FFD9D9D9"/>
      </patternFill>
    </fill>
    <fill>
      <patternFill patternType="solid">
        <fgColor rgb="FFEFEFFF"/>
        <bgColor rgb="FFD6DCE4"/>
      </patternFill>
    </fill>
    <fill>
      <patternFill patternType="solid">
        <fgColor rgb="FFEFEFFF"/>
        <bgColor indexed="64"/>
      </patternFill>
    </fill>
    <fill>
      <patternFill patternType="solid">
        <fgColor theme="2"/>
        <bgColor rgb="FFA9D08E"/>
      </patternFill>
    </fill>
  </fills>
  <borders count="9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969696"/>
      </right>
      <top style="thin">
        <color rgb="FF000000"/>
      </top>
      <bottom style="thin">
        <color rgb="FF969696"/>
      </bottom>
      <diagonal/>
    </border>
    <border>
      <left style="thin">
        <color rgb="FF000000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000000"/>
      </left>
      <right/>
      <top style="thin">
        <color rgb="FF969696"/>
      </top>
      <bottom style="thin">
        <color rgb="FF969696"/>
      </bottom>
      <diagonal/>
    </border>
    <border>
      <left style="thin">
        <color rgb="FF000000"/>
      </left>
      <right style="thin">
        <color rgb="FF969696"/>
      </right>
      <top style="thin">
        <color rgb="FF969696"/>
      </top>
      <bottom style="thin">
        <color rgb="FF000000"/>
      </bottom>
      <diagonal/>
    </border>
    <border>
      <left style="thin">
        <color rgb="FF000000"/>
      </left>
      <right style="thin">
        <color rgb="FF969696"/>
      </right>
      <top style="thin">
        <color rgb="FF000000"/>
      </top>
      <bottom/>
      <diagonal/>
    </border>
    <border>
      <left style="thin">
        <color rgb="FF000000"/>
      </left>
      <right style="thin">
        <color rgb="FF969696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969696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969696"/>
      </right>
      <top style="thin">
        <color rgb="FF969696"/>
      </top>
      <bottom style="medium">
        <color indexed="64"/>
      </bottom>
      <diagonal/>
    </border>
    <border>
      <left style="thin">
        <color rgb="FF000000"/>
      </left>
      <right/>
      <top style="thin">
        <color rgb="FF969696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969696"/>
      </top>
      <bottom style="thin">
        <color rgb="FF969696"/>
      </bottom>
      <diagonal/>
    </border>
    <border>
      <left style="thin">
        <color rgb="FF000000"/>
      </left>
      <right style="medium">
        <color indexed="64"/>
      </right>
      <top style="thin">
        <color rgb="FF969696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969696"/>
      </right>
      <top style="thin">
        <color rgb="FF969696"/>
      </top>
      <bottom/>
      <diagonal/>
    </border>
    <border>
      <left style="thin">
        <color rgb="FF000000"/>
      </left>
      <right style="thin">
        <color rgb="FF969696"/>
      </right>
      <top/>
      <bottom style="thin">
        <color rgb="FF969696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969696"/>
      </top>
      <bottom/>
      <diagonal/>
    </border>
    <border>
      <left style="thin">
        <color rgb="FF000000"/>
      </left>
      <right/>
      <top/>
      <bottom style="thin">
        <color rgb="FF96969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100">
    <xf numFmtId="0" fontId="0" fillId="0" borderId="0"/>
    <xf numFmtId="17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1" fillId="4" borderId="0" applyNumberFormat="0" applyFont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1" fillId="5" borderId="0" applyNumberFormat="0" applyFont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1" fillId="4" borderId="0" applyNumberFormat="0" applyFont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4" fillId="0" borderId="0" applyNumberFormat="0" applyBorder="0" applyProtection="0"/>
    <xf numFmtId="0" fontId="1" fillId="0" borderId="0" applyNumberFormat="0" applyFont="0" applyBorder="0" applyProtection="0"/>
    <xf numFmtId="0" fontId="4" fillId="6" borderId="0" applyNumberFormat="0" applyBorder="0" applyProtection="0"/>
    <xf numFmtId="0" fontId="4" fillId="0" borderId="0" applyNumberFormat="0" applyBorder="0" applyProtection="0"/>
    <xf numFmtId="0" fontId="1" fillId="0" borderId="0" applyNumberFormat="0" applyFont="0" applyBorder="0" applyProtection="0"/>
    <xf numFmtId="0" fontId="4" fillId="7" borderId="0" applyNumberFormat="0" applyBorder="0" applyProtection="0"/>
    <xf numFmtId="0" fontId="4" fillId="7" borderId="0" applyNumberFormat="0" applyBorder="0" applyProtection="0"/>
    <xf numFmtId="0" fontId="4" fillId="7" borderId="0" applyNumberFormat="0" applyBorder="0" applyProtection="0"/>
    <xf numFmtId="0" fontId="4" fillId="7" borderId="0" applyNumberFormat="0" applyBorder="0" applyProtection="0"/>
    <xf numFmtId="0" fontId="4" fillId="0" borderId="0" applyNumberFormat="0" applyBorder="0" applyProtection="0"/>
  </cellStyleXfs>
  <cellXfs count="408">
    <xf numFmtId="0" fontId="0" fillId="0" borderId="0" xfId="0"/>
    <xf numFmtId="0" fontId="0" fillId="8" borderId="0" xfId="0" applyFill="1"/>
    <xf numFmtId="4" fontId="9" fillId="10" borderId="1" xfId="0" applyNumberFormat="1" applyFont="1" applyFill="1" applyBorder="1" applyAlignment="1" applyProtection="1">
      <alignment horizontal="right" vertical="center"/>
      <protection locked="0"/>
    </xf>
    <xf numFmtId="164" fontId="9" fillId="10" borderId="1" xfId="0" applyNumberFormat="1" applyFont="1" applyFill="1" applyBorder="1" applyAlignment="1" applyProtection="1">
      <alignment horizontal="right" vertical="center"/>
      <protection locked="0"/>
    </xf>
    <xf numFmtId="4" fontId="9" fillId="0" borderId="14" xfId="0" applyNumberFormat="1" applyFont="1" applyBorder="1" applyAlignment="1" applyProtection="1">
      <alignment horizontal="left" vertical="center" wrapText="1"/>
      <protection locked="0"/>
    </xf>
    <xf numFmtId="4" fontId="9" fillId="0" borderId="14" xfId="0" applyNumberFormat="1" applyFont="1" applyBorder="1" applyAlignment="1" applyProtection="1">
      <alignment horizontal="right" vertical="center" wrapText="1"/>
      <protection locked="0"/>
    </xf>
    <xf numFmtId="4" fontId="9" fillId="0" borderId="18" xfId="0" applyNumberFormat="1" applyFont="1" applyBorder="1" applyAlignment="1" applyProtection="1">
      <alignment horizontal="left" vertical="center" wrapText="1"/>
      <protection locked="0"/>
    </xf>
    <xf numFmtId="0" fontId="9" fillId="0" borderId="30" xfId="0" applyFont="1" applyBorder="1" applyAlignment="1" applyProtection="1">
      <alignment horizontal="center" vertical="center" wrapText="1"/>
      <protection locked="0"/>
    </xf>
    <xf numFmtId="4" fontId="9" fillId="0" borderId="30" xfId="0" applyNumberFormat="1" applyFont="1" applyBorder="1" applyAlignment="1" applyProtection="1">
      <alignment horizontal="right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4" fontId="9" fillId="0" borderId="1" xfId="0" applyNumberFormat="1" applyFont="1" applyBorder="1" applyAlignment="1" applyProtection="1">
      <alignment horizontal="right" vertical="center" wrapText="1"/>
      <protection locked="0"/>
    </xf>
    <xf numFmtId="0" fontId="9" fillId="0" borderId="31" xfId="0" applyFont="1" applyBorder="1" applyAlignment="1" applyProtection="1">
      <alignment horizontal="center" vertical="center" wrapText="1"/>
      <protection locked="0"/>
    </xf>
    <xf numFmtId="4" fontId="9" fillId="0" borderId="31" xfId="0" applyNumberFormat="1" applyFont="1" applyBorder="1" applyAlignment="1" applyProtection="1">
      <alignment horizontal="right" vertical="center" wrapText="1"/>
      <protection locked="0"/>
    </xf>
    <xf numFmtId="0" fontId="15" fillId="0" borderId="30" xfId="0" applyFont="1" applyBorder="1" applyAlignment="1" applyProtection="1">
      <alignment horizontal="center" vertical="center" wrapText="1"/>
      <protection locked="0"/>
    </xf>
    <xf numFmtId="0" fontId="15" fillId="0" borderId="31" xfId="0" applyFont="1" applyBorder="1" applyAlignment="1" applyProtection="1">
      <alignment horizontal="center" vertical="center" wrapText="1"/>
      <protection locked="0"/>
    </xf>
    <xf numFmtId="4" fontId="9" fillId="0" borderId="1" xfId="0" applyNumberFormat="1" applyFont="1" applyBorder="1" applyProtection="1">
      <protection locked="0"/>
    </xf>
    <xf numFmtId="1" fontId="9" fillId="0" borderId="1" xfId="0" applyNumberFormat="1" applyFont="1" applyBorder="1" applyAlignment="1" applyProtection="1">
      <alignment vertical="center"/>
      <protection locked="0"/>
    </xf>
    <xf numFmtId="4" fontId="9" fillId="0" borderId="1" xfId="0" applyNumberFormat="1" applyFont="1" applyBorder="1" applyAlignment="1" applyProtection="1">
      <alignment vertical="center"/>
      <protection locked="0"/>
    </xf>
    <xf numFmtId="4" fontId="9" fillId="0" borderId="30" xfId="0" applyNumberFormat="1" applyFont="1" applyBorder="1" applyAlignment="1" applyProtection="1">
      <alignment horizontal="left"/>
      <protection locked="0"/>
    </xf>
    <xf numFmtId="4" fontId="9" fillId="0" borderId="30" xfId="0" applyNumberFormat="1" applyFont="1" applyBorder="1" applyAlignment="1" applyProtection="1">
      <alignment horizontal="right"/>
      <protection locked="0"/>
    </xf>
    <xf numFmtId="9" fontId="9" fillId="0" borderId="30" xfId="0" applyNumberFormat="1" applyFont="1" applyBorder="1" applyAlignment="1" applyProtection="1">
      <alignment horizontal="center"/>
      <protection locked="0"/>
    </xf>
    <xf numFmtId="4" fontId="9" fillId="0" borderId="1" xfId="0" applyNumberFormat="1" applyFont="1" applyBorder="1" applyAlignment="1" applyProtection="1">
      <alignment horizontal="left"/>
      <protection locked="0"/>
    </xf>
    <xf numFmtId="4" fontId="9" fillId="0" borderId="1" xfId="0" applyNumberFormat="1" applyFont="1" applyBorder="1" applyAlignment="1" applyProtection="1">
      <alignment horizontal="right"/>
      <protection locked="0"/>
    </xf>
    <xf numFmtId="9" fontId="9" fillId="0" borderId="1" xfId="0" applyNumberFormat="1" applyFont="1" applyBorder="1" applyAlignment="1" applyProtection="1">
      <alignment horizontal="center"/>
      <protection locked="0"/>
    </xf>
    <xf numFmtId="4" fontId="9" fillId="0" borderId="47" xfId="0" applyNumberFormat="1" applyFont="1" applyBorder="1" applyAlignment="1" applyProtection="1">
      <alignment vertical="center"/>
      <protection locked="0"/>
    </xf>
    <xf numFmtId="0" fontId="9" fillId="0" borderId="30" xfId="94" applyFont="1" applyBorder="1" applyAlignment="1" applyProtection="1">
      <alignment horizontal="center" vertical="center" wrapText="1"/>
      <protection locked="0"/>
    </xf>
    <xf numFmtId="1" fontId="9" fillId="0" borderId="1" xfId="94" applyNumberFormat="1" applyFont="1" applyBorder="1" applyAlignment="1" applyProtection="1">
      <alignment horizontal="center" vertical="center" wrapText="1"/>
      <protection locked="0"/>
    </xf>
    <xf numFmtId="4" fontId="9" fillId="0" borderId="1" xfId="94" applyNumberFormat="1" applyFont="1" applyBorder="1" applyAlignment="1" applyProtection="1">
      <alignment horizontal="right" wrapText="1"/>
      <protection locked="0"/>
    </xf>
    <xf numFmtId="167" fontId="9" fillId="0" borderId="1" xfId="0" applyNumberFormat="1" applyFont="1" applyBorder="1" applyAlignment="1" applyProtection="1">
      <alignment horizontal="right" vertical="center"/>
      <protection locked="0"/>
    </xf>
    <xf numFmtId="0" fontId="0" fillId="10" borderId="1" xfId="0" applyFill="1" applyBorder="1" applyAlignment="1" applyProtection="1">
      <alignment horizontal="center"/>
      <protection locked="0"/>
    </xf>
    <xf numFmtId="0" fontId="9" fillId="8" borderId="0" xfId="0" applyFont="1" applyFill="1"/>
    <xf numFmtId="0" fontId="9" fillId="8" borderId="0" xfId="92" applyFont="1" applyFill="1" applyAlignment="1" applyProtection="1">
      <alignment vertical="center"/>
    </xf>
    <xf numFmtId="0" fontId="6" fillId="9" borderId="0" xfId="0" applyFont="1" applyFill="1" applyAlignment="1">
      <alignment horizontal="right" vertical="center"/>
    </xf>
    <xf numFmtId="4" fontId="9" fillId="9" borderId="1" xfId="0" applyNumberFormat="1" applyFont="1" applyFill="1" applyBorder="1" applyAlignment="1">
      <alignment horizontal="right" vertical="center" wrapText="1"/>
    </xf>
    <xf numFmtId="0" fontId="6" fillId="9" borderId="0" xfId="0" applyFont="1" applyFill="1" applyAlignment="1">
      <alignment horizontal="right"/>
    </xf>
    <xf numFmtId="0" fontId="7" fillId="8" borderId="0" xfId="0" applyFont="1" applyFill="1"/>
    <xf numFmtId="9" fontId="11" fillId="6" borderId="17" xfId="0" applyNumberFormat="1" applyFont="1" applyFill="1" applyBorder="1" applyAlignment="1" applyProtection="1">
      <alignment horizontal="right" vertical="center" wrapText="1"/>
      <protection locked="0"/>
    </xf>
    <xf numFmtId="9" fontId="11" fillId="6" borderId="21" xfId="0" applyNumberFormat="1" applyFont="1" applyFill="1" applyBorder="1" applyAlignment="1" applyProtection="1">
      <alignment horizontal="right" vertical="center" wrapText="1"/>
      <protection locked="0"/>
    </xf>
    <xf numFmtId="9" fontId="11" fillId="6" borderId="27" xfId="0" applyNumberFormat="1" applyFont="1" applyFill="1" applyBorder="1" applyAlignment="1" applyProtection="1">
      <alignment horizontal="right" vertical="center" wrapText="1"/>
      <protection locked="0"/>
    </xf>
    <xf numFmtId="4" fontId="11" fillId="9" borderId="10" xfId="0" applyNumberFormat="1" applyFont="1" applyFill="1" applyBorder="1" applyAlignment="1">
      <alignment horizontal="right" vertical="center" wrapText="1"/>
    </xf>
    <xf numFmtId="0" fontId="16" fillId="8" borderId="0" xfId="95" applyFont="1" applyFill="1" applyProtection="1"/>
    <xf numFmtId="4" fontId="11" fillId="9" borderId="26" xfId="0" applyNumberFormat="1" applyFont="1" applyFill="1" applyBorder="1" applyAlignment="1">
      <alignment horizontal="right" vertical="center"/>
    </xf>
    <xf numFmtId="0" fontId="9" fillId="0" borderId="35" xfId="0" applyFont="1" applyBorder="1" applyAlignment="1">
      <alignment horizontal="right" vertical="center" wrapText="1"/>
    </xf>
    <xf numFmtId="0" fontId="11" fillId="8" borderId="0" xfId="0" applyFont="1" applyFill="1" applyAlignment="1">
      <alignment wrapText="1"/>
    </xf>
    <xf numFmtId="0" fontId="9" fillId="0" borderId="9" xfId="0" applyFont="1" applyBorder="1" applyAlignment="1">
      <alignment horizontal="right" vertical="center" wrapText="1"/>
    </xf>
    <xf numFmtId="0" fontId="11" fillId="9" borderId="32" xfId="0" applyFont="1" applyFill="1" applyBorder="1" applyAlignment="1">
      <alignment horizontal="right" vertical="center" wrapText="1"/>
    </xf>
    <xf numFmtId="0" fontId="11" fillId="9" borderId="4" xfId="0" applyFont="1" applyFill="1" applyBorder="1" applyAlignment="1">
      <alignment horizontal="center" vertical="center" wrapText="1"/>
    </xf>
    <xf numFmtId="4" fontId="11" fillId="9" borderId="12" xfId="0" applyNumberFormat="1" applyFont="1" applyFill="1" applyBorder="1" applyAlignment="1">
      <alignment horizontal="right" vertical="center" wrapText="1"/>
    </xf>
    <xf numFmtId="4" fontId="11" fillId="9" borderId="28" xfId="0" applyNumberFormat="1" applyFont="1" applyFill="1" applyBorder="1" applyAlignment="1">
      <alignment horizontal="right" vertical="center"/>
    </xf>
    <xf numFmtId="4" fontId="11" fillId="9" borderId="7" xfId="0" applyNumberFormat="1" applyFont="1" applyFill="1" applyBorder="1"/>
    <xf numFmtId="4" fontId="11" fillId="9" borderId="22" xfId="0" applyNumberFormat="1" applyFont="1" applyFill="1" applyBorder="1" applyAlignment="1">
      <alignment horizontal="right" vertical="center"/>
    </xf>
    <xf numFmtId="4" fontId="11" fillId="8" borderId="0" xfId="0" applyNumberFormat="1" applyFont="1" applyFill="1" applyAlignment="1">
      <alignment horizontal="right" vertical="center"/>
    </xf>
    <xf numFmtId="1" fontId="11" fillId="9" borderId="30" xfId="0" applyNumberFormat="1" applyFont="1" applyFill="1" applyBorder="1" applyAlignment="1">
      <alignment horizontal="center" vertical="center" wrapText="1"/>
    </xf>
    <xf numFmtId="0" fontId="11" fillId="9" borderId="31" xfId="0" applyFont="1" applyFill="1" applyBorder="1" applyAlignment="1">
      <alignment horizontal="center" vertical="center" wrapText="1"/>
    </xf>
    <xf numFmtId="4" fontId="9" fillId="8" borderId="0" xfId="0" applyNumberFormat="1" applyFont="1" applyFill="1"/>
    <xf numFmtId="4" fontId="11" fillId="9" borderId="23" xfId="0" applyNumberFormat="1" applyFont="1" applyFill="1" applyBorder="1" applyAlignment="1">
      <alignment horizontal="right" vertical="center"/>
    </xf>
    <xf numFmtId="4" fontId="9" fillId="0" borderId="9" xfId="0" applyNumberFormat="1" applyFont="1" applyBorder="1" applyAlignment="1">
      <alignment horizontal="right"/>
    </xf>
    <xf numFmtId="4" fontId="11" fillId="9" borderId="19" xfId="0" applyNumberFormat="1" applyFont="1" applyFill="1" applyBorder="1" applyAlignment="1">
      <alignment horizontal="right" vertical="center"/>
    </xf>
    <xf numFmtId="4" fontId="11" fillId="9" borderId="7" xfId="0" applyNumberFormat="1" applyFont="1" applyFill="1" applyBorder="1" applyAlignment="1">
      <alignment horizontal="right" vertical="center"/>
    </xf>
    <xf numFmtId="4" fontId="11" fillId="9" borderId="20" xfId="0" applyNumberFormat="1" applyFont="1" applyFill="1" applyBorder="1" applyAlignment="1">
      <alignment horizontal="right" vertical="center"/>
    </xf>
    <xf numFmtId="4" fontId="11" fillId="9" borderId="16" xfId="0" applyNumberFormat="1" applyFont="1" applyFill="1" applyBorder="1" applyAlignment="1">
      <alignment horizontal="right" vertical="center"/>
    </xf>
    <xf numFmtId="4" fontId="11" fillId="9" borderId="9" xfId="0" applyNumberFormat="1" applyFont="1" applyFill="1" applyBorder="1" applyAlignment="1">
      <alignment horizontal="right" vertical="center" wrapText="1"/>
    </xf>
    <xf numFmtId="4" fontId="11" fillId="9" borderId="18" xfId="0" applyNumberFormat="1" applyFont="1" applyFill="1" applyBorder="1" applyAlignment="1">
      <alignment horizontal="center" vertical="center" wrapText="1"/>
    </xf>
    <xf numFmtId="4" fontId="11" fillId="9" borderId="18" xfId="0" applyNumberFormat="1" applyFont="1" applyFill="1" applyBorder="1" applyAlignment="1">
      <alignment horizontal="right" vertical="center" wrapText="1"/>
    </xf>
    <xf numFmtId="9" fontId="11" fillId="6" borderId="13" xfId="0" applyNumberFormat="1" applyFont="1" applyFill="1" applyBorder="1" applyAlignment="1">
      <alignment horizontal="right" vertical="center" wrapText="1"/>
    </xf>
    <xf numFmtId="4" fontId="11" fillId="9" borderId="25" xfId="0" applyNumberFormat="1" applyFont="1" applyFill="1" applyBorder="1" applyAlignment="1">
      <alignment horizontal="right" vertical="center"/>
    </xf>
    <xf numFmtId="4" fontId="11" fillId="9" borderId="1" xfId="0" applyNumberFormat="1" applyFont="1" applyFill="1" applyBorder="1" applyAlignment="1">
      <alignment horizontal="right" vertical="center" wrapText="1"/>
    </xf>
    <xf numFmtId="4" fontId="11" fillId="9" borderId="15" xfId="0" applyNumberFormat="1" applyFont="1" applyFill="1" applyBorder="1" applyAlignment="1">
      <alignment horizontal="right" vertical="center"/>
    </xf>
    <xf numFmtId="0" fontId="5" fillId="8" borderId="3" xfId="0" applyFont="1" applyFill="1" applyBorder="1" applyAlignment="1">
      <alignment vertical="center" wrapText="1"/>
    </xf>
    <xf numFmtId="0" fontId="11" fillId="8" borderId="0" xfId="0" applyFont="1" applyFill="1" applyAlignment="1">
      <alignment horizontal="center" vertical="center" wrapText="1"/>
    </xf>
    <xf numFmtId="1" fontId="11" fillId="9" borderId="1" xfId="0" applyNumberFormat="1" applyFont="1" applyFill="1" applyBorder="1" applyAlignment="1">
      <alignment horizontal="center" vertical="center" wrapText="1"/>
    </xf>
    <xf numFmtId="0" fontId="11" fillId="9" borderId="8" xfId="0" applyFont="1" applyFill="1" applyBorder="1" applyAlignment="1">
      <alignment horizontal="center" vertical="center" wrapText="1"/>
    </xf>
    <xf numFmtId="4" fontId="11" fillId="9" borderId="10" xfId="0" applyNumberFormat="1" applyFont="1" applyFill="1" applyBorder="1" applyAlignment="1">
      <alignment horizontal="center" vertical="center" wrapText="1"/>
    </xf>
    <xf numFmtId="4" fontId="11" fillId="9" borderId="11" xfId="0" applyNumberFormat="1" applyFont="1" applyFill="1" applyBorder="1" applyAlignment="1">
      <alignment horizontal="right" vertical="center" wrapText="1"/>
    </xf>
    <xf numFmtId="4" fontId="11" fillId="9" borderId="12" xfId="0" applyNumberFormat="1" applyFont="1" applyFill="1" applyBorder="1" applyAlignment="1">
      <alignment horizontal="right" vertical="center"/>
    </xf>
    <xf numFmtId="0" fontId="11" fillId="12" borderId="1" xfId="90" applyFont="1" applyFill="1" applyBorder="1" applyAlignment="1" applyProtection="1">
      <alignment horizontal="center"/>
    </xf>
    <xf numFmtId="0" fontId="11" fillId="12" borderId="1" xfId="90" applyFont="1" applyFill="1" applyBorder="1" applyAlignment="1" applyProtection="1">
      <alignment horizontal="center" vertical="center"/>
    </xf>
    <xf numFmtId="49" fontId="8" fillId="0" borderId="19" xfId="90" applyNumberFormat="1" applyFont="1" applyBorder="1" applyAlignment="1" applyProtection="1">
      <alignment horizontal="center" vertical="center" wrapText="1"/>
    </xf>
    <xf numFmtId="49" fontId="16" fillId="0" borderId="1" xfId="90" applyNumberFormat="1" applyFont="1" applyBorder="1" applyAlignment="1" applyProtection="1">
      <alignment horizontal="center" vertical="center" wrapText="1"/>
    </xf>
    <xf numFmtId="49" fontId="8" fillId="0" borderId="19" xfId="99" applyNumberFormat="1" applyFont="1" applyBorder="1" applyAlignment="1" applyProtection="1">
      <alignment horizontal="center" wrapText="1"/>
    </xf>
    <xf numFmtId="49" fontId="16" fillId="11" borderId="32" xfId="90" applyNumberFormat="1" applyFont="1" applyFill="1" applyBorder="1" applyAlignment="1" applyProtection="1">
      <alignment horizontal="center" vertical="center" wrapText="1"/>
    </xf>
    <xf numFmtId="49" fontId="16" fillId="11" borderId="1" xfId="90" applyNumberFormat="1" applyFont="1" applyFill="1" applyBorder="1" applyAlignment="1" applyProtection="1">
      <alignment horizontal="center" vertical="center" wrapText="1"/>
    </xf>
    <xf numFmtId="4" fontId="11" fillId="11" borderId="1" xfId="90" applyNumberFormat="1" applyFont="1" applyFill="1" applyBorder="1" applyAlignment="1" applyProtection="1">
      <alignment horizontal="right" vertical="center"/>
    </xf>
    <xf numFmtId="0" fontId="10" fillId="9" borderId="21" xfId="90" applyFont="1" applyFill="1" applyBorder="1" applyAlignment="1" applyProtection="1">
      <alignment vertical="center"/>
    </xf>
    <xf numFmtId="49" fontId="16" fillId="11" borderId="19" xfId="90" applyNumberFormat="1" applyFont="1" applyFill="1" applyBorder="1" applyAlignment="1" applyProtection="1">
      <alignment horizontal="center" vertical="center" wrapText="1"/>
    </xf>
    <xf numFmtId="0" fontId="16" fillId="11" borderId="1" xfId="90" applyFont="1" applyFill="1" applyBorder="1" applyAlignment="1" applyProtection="1">
      <alignment horizontal="center" vertical="center"/>
    </xf>
    <xf numFmtId="0" fontId="16" fillId="0" borderId="1" xfId="90" applyFont="1" applyBorder="1" applyAlignment="1" applyProtection="1">
      <alignment horizontal="center" vertical="center"/>
    </xf>
    <xf numFmtId="165" fontId="9" fillId="0" borderId="1" xfId="90" applyNumberFormat="1" applyFont="1" applyBorder="1" applyAlignment="1" applyProtection="1">
      <alignment horizontal="right" vertical="center"/>
      <protection locked="0"/>
    </xf>
    <xf numFmtId="165" fontId="9" fillId="0" borderId="1" xfId="90" applyNumberFormat="1" applyFont="1" applyBorder="1" applyAlignment="1" applyProtection="1">
      <alignment horizontal="right"/>
      <protection locked="0"/>
    </xf>
    <xf numFmtId="0" fontId="11" fillId="9" borderId="30" xfId="0" applyFont="1" applyFill="1" applyBorder="1" applyAlignment="1">
      <alignment horizontal="center" vertical="center"/>
    </xf>
    <xf numFmtId="0" fontId="11" fillId="9" borderId="31" xfId="0" applyFont="1" applyFill="1" applyBorder="1" applyAlignment="1">
      <alignment horizontal="center" vertical="center"/>
    </xf>
    <xf numFmtId="0" fontId="8" fillId="9" borderId="1" xfId="0" applyFont="1" applyFill="1" applyBorder="1" applyAlignment="1">
      <alignment horizontal="right" vertical="center"/>
    </xf>
    <xf numFmtId="0" fontId="6" fillId="9" borderId="1" xfId="0" applyFont="1" applyFill="1" applyBorder="1" applyAlignment="1">
      <alignment horizontal="right" vertical="center"/>
    </xf>
    <xf numFmtId="4" fontId="14" fillId="9" borderId="1" xfId="0" applyNumberFormat="1" applyFont="1" applyFill="1" applyBorder="1" applyAlignment="1">
      <alignment horizontal="right" vertical="center"/>
    </xf>
    <xf numFmtId="0" fontId="19" fillId="8" borderId="0" xfId="0" applyFont="1" applyFill="1"/>
    <xf numFmtId="4" fontId="20" fillId="8" borderId="0" xfId="0" applyNumberFormat="1" applyFont="1" applyFill="1" applyAlignment="1">
      <alignment horizontal="right" vertical="center" wrapText="1"/>
    </xf>
    <xf numFmtId="0" fontId="11" fillId="9" borderId="30" xfId="0" applyFont="1" applyFill="1" applyBorder="1" applyAlignment="1">
      <alignment horizontal="center" vertical="center" wrapText="1"/>
    </xf>
    <xf numFmtId="0" fontId="11" fillId="9" borderId="1" xfId="0" applyFont="1" applyFill="1" applyBorder="1" applyAlignment="1">
      <alignment horizontal="center" vertical="center" wrapText="1"/>
    </xf>
    <xf numFmtId="0" fontId="16" fillId="11" borderId="1" xfId="0" applyFont="1" applyFill="1" applyBorder="1" applyAlignment="1">
      <alignment horizontal="right" vertical="center"/>
    </xf>
    <xf numFmtId="4" fontId="9" fillId="11" borderId="1" xfId="0" applyNumberFormat="1" applyFont="1" applyFill="1" applyBorder="1" applyAlignment="1">
      <alignment vertical="center"/>
    </xf>
    <xf numFmtId="0" fontId="8" fillId="0" borderId="1" xfId="0" applyFont="1" applyBorder="1" applyAlignment="1">
      <alignment horizontal="right" vertical="center"/>
    </xf>
    <xf numFmtId="0" fontId="16" fillId="9" borderId="1" xfId="0" applyFont="1" applyFill="1" applyBorder="1" applyAlignment="1">
      <alignment horizontal="right" vertical="center"/>
    </xf>
    <xf numFmtId="4" fontId="11" fillId="9" borderId="1" xfId="0" applyNumberFormat="1" applyFont="1" applyFill="1" applyBorder="1" applyAlignment="1">
      <alignment vertical="center"/>
    </xf>
    <xf numFmtId="0" fontId="9" fillId="8" borderId="0" xfId="0" applyFont="1" applyFill="1" applyAlignment="1">
      <alignment horizontal="center"/>
    </xf>
    <xf numFmtId="0" fontId="10" fillId="9" borderId="0" xfId="0" applyFont="1" applyFill="1"/>
    <xf numFmtId="0" fontId="8" fillId="9" borderId="0" xfId="0" applyFont="1" applyFill="1" applyAlignment="1">
      <alignment vertical="center"/>
    </xf>
    <xf numFmtId="0" fontId="16" fillId="9" borderId="0" xfId="90" applyFont="1" applyFill="1" applyAlignment="1" applyProtection="1">
      <alignment vertical="center" wrapText="1"/>
    </xf>
    <xf numFmtId="0" fontId="0" fillId="0" borderId="0" xfId="0" applyProtection="1">
      <protection locked="0"/>
    </xf>
    <xf numFmtId="4" fontId="14" fillId="12" borderId="29" xfId="1" applyNumberFormat="1" applyFont="1" applyFill="1" applyBorder="1" applyAlignment="1" applyProtection="1">
      <alignment horizontal="right" vertical="center"/>
    </xf>
    <xf numFmtId="4" fontId="14" fillId="12" borderId="42" xfId="1" applyNumberFormat="1" applyFont="1" applyFill="1" applyBorder="1" applyAlignment="1" applyProtection="1">
      <alignment horizontal="right" vertical="center"/>
    </xf>
    <xf numFmtId="4" fontId="14" fillId="12" borderId="43" xfId="1" applyNumberFormat="1" applyFont="1" applyFill="1" applyBorder="1" applyAlignment="1" applyProtection="1">
      <alignment horizontal="right" vertical="center"/>
    </xf>
    <xf numFmtId="4" fontId="11" fillId="9" borderId="11" xfId="1" applyNumberFormat="1" applyFont="1" applyFill="1" applyBorder="1" applyProtection="1"/>
    <xf numFmtId="4" fontId="11" fillId="9" borderId="13" xfId="1" applyNumberFormat="1" applyFont="1" applyFill="1" applyBorder="1" applyProtection="1"/>
    <xf numFmtId="4" fontId="9" fillId="12" borderId="30" xfId="1" applyNumberFormat="1" applyFont="1" applyFill="1" applyBorder="1" applyProtection="1"/>
    <xf numFmtId="4" fontId="9" fillId="0" borderId="0" xfId="1" applyNumberFormat="1" applyFont="1" applyFill="1" applyProtection="1"/>
    <xf numFmtId="9" fontId="16" fillId="6" borderId="30" xfId="0" applyNumberFormat="1" applyFont="1" applyFill="1" applyBorder="1" applyAlignment="1" applyProtection="1">
      <alignment horizontal="right" vertical="center" wrapText="1"/>
      <protection locked="0"/>
    </xf>
    <xf numFmtId="9" fontId="16" fillId="6" borderId="1" xfId="0" applyNumberFormat="1" applyFont="1" applyFill="1" applyBorder="1" applyAlignment="1" applyProtection="1">
      <alignment horizontal="right" vertical="center" wrapText="1"/>
      <protection locked="0"/>
    </xf>
    <xf numFmtId="9" fontId="16" fillId="6" borderId="31" xfId="0" applyNumberFormat="1" applyFont="1" applyFill="1" applyBorder="1" applyAlignment="1" applyProtection="1">
      <alignment horizontal="right" vertical="center" wrapText="1"/>
      <protection locked="0"/>
    </xf>
    <xf numFmtId="2" fontId="9" fillId="0" borderId="47" xfId="0" applyNumberFormat="1" applyFont="1" applyBorder="1" applyAlignment="1" applyProtection="1">
      <alignment vertical="center"/>
      <protection locked="0"/>
    </xf>
    <xf numFmtId="2" fontId="9" fillId="0" borderId="48" xfId="0" applyNumberFormat="1" applyFont="1" applyBorder="1" applyAlignment="1" applyProtection="1">
      <alignment vertical="center"/>
      <protection locked="0"/>
    </xf>
    <xf numFmtId="2" fontId="9" fillId="0" borderId="61" xfId="0" applyNumberFormat="1" applyFont="1" applyBorder="1" applyAlignment="1" applyProtection="1">
      <alignment vertical="center"/>
      <protection locked="0"/>
    </xf>
    <xf numFmtId="4" fontId="9" fillId="0" borderId="70" xfId="0" applyNumberFormat="1" applyFont="1" applyBorder="1" applyAlignment="1" applyProtection="1">
      <alignment vertical="center"/>
      <protection locked="0"/>
    </xf>
    <xf numFmtId="4" fontId="9" fillId="0" borderId="73" xfId="0" applyNumberFormat="1" applyFont="1" applyBorder="1" applyAlignment="1" applyProtection="1">
      <alignment vertical="center"/>
      <protection locked="0"/>
    </xf>
    <xf numFmtId="2" fontId="9" fillId="0" borderId="70" xfId="0" applyNumberFormat="1" applyFont="1" applyBorder="1" applyAlignment="1" applyProtection="1">
      <alignment vertical="center"/>
      <protection locked="0"/>
    </xf>
    <xf numFmtId="4" fontId="9" fillId="0" borderId="77" xfId="0" applyNumberFormat="1" applyFont="1" applyBorder="1" applyAlignment="1" applyProtection="1">
      <alignment vertical="center"/>
      <protection locked="0"/>
    </xf>
    <xf numFmtId="0" fontId="17" fillId="8" borderId="80" xfId="0" applyFont="1" applyFill="1" applyBorder="1" applyAlignment="1">
      <alignment vertical="center"/>
    </xf>
    <xf numFmtId="0" fontId="17" fillId="8" borderId="81" xfId="0" applyFont="1" applyFill="1" applyBorder="1" applyAlignment="1">
      <alignment vertical="center"/>
    </xf>
    <xf numFmtId="0" fontId="11" fillId="9" borderId="58" xfId="0" applyFont="1" applyFill="1" applyBorder="1" applyAlignment="1">
      <alignment horizontal="center" vertical="center"/>
    </xf>
    <xf numFmtId="0" fontId="11" fillId="9" borderId="59" xfId="0" applyFont="1" applyFill="1" applyBorder="1" applyAlignment="1">
      <alignment horizontal="center" vertical="center"/>
    </xf>
    <xf numFmtId="0" fontId="11" fillId="9" borderId="44" xfId="0" applyFont="1" applyFill="1" applyBorder="1" applyAlignment="1">
      <alignment horizontal="center" vertical="center"/>
    </xf>
    <xf numFmtId="0" fontId="11" fillId="9" borderId="61" xfId="0" applyFont="1" applyFill="1" applyBorder="1" applyAlignment="1">
      <alignment horizontal="center" vertical="center"/>
    </xf>
    <xf numFmtId="0" fontId="8" fillId="9" borderId="44" xfId="0" applyFont="1" applyFill="1" applyBorder="1" applyAlignment="1">
      <alignment horizontal="right" vertical="center"/>
    </xf>
    <xf numFmtId="4" fontId="9" fillId="11" borderId="46" xfId="91" applyNumberFormat="1" applyFont="1" applyFill="1" applyBorder="1" applyAlignment="1" applyProtection="1">
      <alignment vertical="center"/>
    </xf>
    <xf numFmtId="4" fontId="9" fillId="11" borderId="63" xfId="91" applyNumberFormat="1" applyFont="1" applyFill="1" applyBorder="1" applyAlignment="1" applyProtection="1">
      <alignment vertical="center"/>
    </xf>
    <xf numFmtId="2" fontId="8" fillId="9" borderId="2" xfId="0" applyNumberFormat="1" applyFont="1" applyFill="1" applyBorder="1" applyAlignment="1">
      <alignment horizontal="right" vertical="center" wrapText="1"/>
    </xf>
    <xf numFmtId="2" fontId="0" fillId="0" borderId="0" xfId="0" applyNumberFormat="1"/>
    <xf numFmtId="0" fontId="8" fillId="9" borderId="2" xfId="0" applyFont="1" applyFill="1" applyBorder="1" applyAlignment="1">
      <alignment horizontal="right" vertical="center" wrapText="1"/>
    </xf>
    <xf numFmtId="0" fontId="8" fillId="9" borderId="15" xfId="0" applyFont="1" applyFill="1" applyBorder="1" applyAlignment="1">
      <alignment horizontal="right" vertical="center"/>
    </xf>
    <xf numFmtId="4" fontId="9" fillId="11" borderId="49" xfId="91" applyNumberFormat="1" applyFont="1" applyFill="1" applyBorder="1" applyAlignment="1" applyProtection="1">
      <alignment vertical="center"/>
    </xf>
    <xf numFmtId="4" fontId="9" fillId="11" borderId="71" xfId="91" applyNumberFormat="1" applyFont="1" applyFill="1" applyBorder="1" applyAlignment="1" applyProtection="1">
      <alignment vertical="center"/>
    </xf>
    <xf numFmtId="4" fontId="9" fillId="11" borderId="50" xfId="91" applyNumberFormat="1" applyFont="1" applyFill="1" applyBorder="1" applyAlignment="1" applyProtection="1">
      <alignment vertical="center"/>
    </xf>
    <xf numFmtId="4" fontId="9" fillId="11" borderId="75" xfId="91" applyNumberFormat="1" applyFont="1" applyFill="1" applyBorder="1" applyAlignment="1" applyProtection="1">
      <alignment vertical="center"/>
    </xf>
    <xf numFmtId="2" fontId="8" fillId="9" borderId="2" xfId="0" applyNumberFormat="1" applyFont="1" applyFill="1" applyBorder="1" applyAlignment="1">
      <alignment horizontal="right" vertical="center"/>
    </xf>
    <xf numFmtId="4" fontId="9" fillId="11" borderId="51" xfId="91" applyNumberFormat="1" applyFont="1" applyFill="1" applyBorder="1" applyAlignment="1" applyProtection="1">
      <alignment vertical="center"/>
    </xf>
    <xf numFmtId="4" fontId="9" fillId="11" borderId="76" xfId="91" applyNumberFormat="1" applyFont="1" applyFill="1" applyBorder="1" applyAlignment="1" applyProtection="1">
      <alignment vertical="center"/>
    </xf>
    <xf numFmtId="4" fontId="9" fillId="11" borderId="72" xfId="91" applyNumberFormat="1" applyFont="1" applyFill="1" applyBorder="1" applyAlignment="1" applyProtection="1">
      <alignment vertical="center"/>
    </xf>
    <xf numFmtId="4" fontId="9" fillId="11" borderId="82" xfId="91" applyNumberFormat="1" applyFont="1" applyFill="1" applyBorder="1" applyAlignment="1" applyProtection="1">
      <alignment vertical="center"/>
    </xf>
    <xf numFmtId="0" fontId="16" fillId="9" borderId="31" xfId="0" applyFont="1" applyFill="1" applyBorder="1" applyAlignment="1">
      <alignment horizontal="right" vertical="center"/>
    </xf>
    <xf numFmtId="4" fontId="11" fillId="9" borderId="74" xfId="91" applyNumberFormat="1" applyFont="1" applyFill="1" applyBorder="1" applyAlignment="1" applyProtection="1">
      <alignment vertical="center"/>
    </xf>
    <xf numFmtId="4" fontId="11" fillId="9" borderId="78" xfId="91" applyNumberFormat="1" applyFont="1" applyFill="1" applyBorder="1" applyAlignment="1" applyProtection="1">
      <alignment vertical="center"/>
    </xf>
    <xf numFmtId="4" fontId="11" fillId="9" borderId="76" xfId="91" applyNumberFormat="1" applyFont="1" applyFill="1" applyBorder="1" applyAlignment="1" applyProtection="1">
      <alignment vertical="center"/>
    </xf>
    <xf numFmtId="0" fontId="16" fillId="9" borderId="52" xfId="0" applyFont="1" applyFill="1" applyBorder="1" applyAlignment="1">
      <alignment horizontal="right" vertical="center" wrapText="1"/>
    </xf>
    <xf numFmtId="4" fontId="11" fillId="9" borderId="47" xfId="91" applyNumberFormat="1" applyFont="1" applyFill="1" applyBorder="1" applyAlignment="1" applyProtection="1">
      <alignment vertical="center"/>
    </xf>
    <xf numFmtId="4" fontId="11" fillId="9" borderId="48" xfId="91" applyNumberFormat="1" applyFont="1" applyFill="1" applyBorder="1" applyAlignment="1" applyProtection="1">
      <alignment vertical="center"/>
    </xf>
    <xf numFmtId="4" fontId="11" fillId="9" borderId="61" xfId="91" applyNumberFormat="1" applyFont="1" applyFill="1" applyBorder="1" applyAlignment="1" applyProtection="1">
      <alignment vertical="center"/>
    </xf>
    <xf numFmtId="0" fontId="16" fillId="9" borderId="66" xfId="0" applyFont="1" applyFill="1" applyBorder="1" applyAlignment="1">
      <alignment horizontal="right" vertical="center"/>
    </xf>
    <xf numFmtId="4" fontId="11" fillId="9" borderId="67" xfId="91" applyNumberFormat="1" applyFont="1" applyFill="1" applyBorder="1" applyAlignment="1" applyProtection="1">
      <alignment vertical="center"/>
    </xf>
    <xf numFmtId="4" fontId="11" fillId="9" borderId="68" xfId="91" applyNumberFormat="1" applyFont="1" applyFill="1" applyBorder="1" applyAlignment="1" applyProtection="1">
      <alignment vertical="center"/>
    </xf>
    <xf numFmtId="4" fontId="11" fillId="9" borderId="69" xfId="91" applyNumberFormat="1" applyFont="1" applyFill="1" applyBorder="1" applyAlignment="1" applyProtection="1">
      <alignment vertical="center"/>
    </xf>
    <xf numFmtId="0" fontId="11" fillId="8" borderId="0" xfId="91" applyFont="1" applyFill="1" applyAlignment="1" applyProtection="1">
      <alignment vertical="top" wrapText="1"/>
    </xf>
    <xf numFmtId="4" fontId="9" fillId="8" borderId="0" xfId="91" applyNumberFormat="1" applyFont="1" applyFill="1" applyProtection="1"/>
    <xf numFmtId="0" fontId="10" fillId="8" borderId="0" xfId="91" applyFont="1" applyFill="1" applyAlignment="1" applyProtection="1">
      <alignment vertical="center"/>
    </xf>
    <xf numFmtId="0" fontId="8" fillId="8" borderId="0" xfId="0" applyFont="1" applyFill="1"/>
    <xf numFmtId="0" fontId="8" fillId="9" borderId="0" xfId="0" applyFont="1" applyFill="1" applyAlignment="1">
      <alignment horizontal="left" vertical="center"/>
    </xf>
    <xf numFmtId="0" fontId="8" fillId="8" borderId="0" xfId="0" applyFont="1" applyFill="1" applyAlignment="1">
      <alignment vertical="center"/>
    </xf>
    <xf numFmtId="0" fontId="8" fillId="8" borderId="0" xfId="0" applyFont="1" applyFill="1" applyAlignment="1">
      <alignment horizontal="left" vertical="top"/>
    </xf>
    <xf numFmtId="4" fontId="9" fillId="16" borderId="72" xfId="91" applyNumberFormat="1" applyFont="1" applyFill="1" applyBorder="1" applyAlignment="1" applyProtection="1">
      <alignment vertical="center"/>
      <protection locked="0"/>
    </xf>
    <xf numFmtId="0" fontId="11" fillId="15" borderId="1" xfId="94" applyFont="1" applyFill="1" applyBorder="1" applyAlignment="1" applyProtection="1">
      <alignment horizontal="center" wrapText="1"/>
    </xf>
    <xf numFmtId="0" fontId="11" fillId="15" borderId="1" xfId="94" applyFont="1" applyFill="1" applyBorder="1" applyAlignment="1" applyProtection="1">
      <alignment horizontal="center"/>
    </xf>
    <xf numFmtId="0" fontId="11" fillId="8" borderId="44" xfId="94" applyFont="1" applyFill="1" applyBorder="1" applyAlignment="1" applyProtection="1">
      <alignment vertical="top"/>
    </xf>
    <xf numFmtId="0" fontId="11" fillId="8" borderId="24" xfId="94" applyFont="1" applyFill="1" applyBorder="1" applyAlignment="1" applyProtection="1">
      <alignment vertical="top" wrapText="1"/>
    </xf>
    <xf numFmtId="0" fontId="10" fillId="15" borderId="0" xfId="94" applyFont="1" applyFill="1" applyAlignment="1" applyProtection="1">
      <alignment vertical="center"/>
    </xf>
    <xf numFmtId="0" fontId="8" fillId="15" borderId="0" xfId="97" applyFont="1" applyFill="1" applyAlignment="1" applyProtection="1">
      <alignment vertical="center"/>
    </xf>
    <xf numFmtId="0" fontId="8" fillId="15" borderId="0" xfId="98" applyFont="1" applyFill="1" applyAlignment="1" applyProtection="1">
      <alignment vertical="center"/>
    </xf>
    <xf numFmtId="0" fontId="9" fillId="15" borderId="0" xfId="0" applyFont="1" applyFill="1"/>
    <xf numFmtId="0" fontId="16" fillId="15" borderId="1" xfId="0" applyFont="1" applyFill="1" applyBorder="1" applyAlignment="1">
      <alignment horizontal="center" vertical="center" wrapText="1"/>
    </xf>
    <xf numFmtId="0" fontId="17" fillId="8" borderId="3" xfId="0" applyFont="1" applyFill="1" applyBorder="1" applyAlignment="1">
      <alignment vertical="center"/>
    </xf>
    <xf numFmtId="0" fontId="11" fillId="15" borderId="30" xfId="0" applyFont="1" applyFill="1" applyBorder="1" applyAlignment="1">
      <alignment horizontal="center" vertical="center"/>
    </xf>
    <xf numFmtId="0" fontId="11" fillId="15" borderId="31" xfId="0" applyFont="1" applyFill="1" applyBorder="1" applyAlignment="1">
      <alignment horizontal="center" vertical="center"/>
    </xf>
    <xf numFmtId="0" fontId="16" fillId="15" borderId="1" xfId="0" applyFont="1" applyFill="1" applyBorder="1" applyAlignment="1">
      <alignment horizontal="right" vertical="center" wrapText="1"/>
    </xf>
    <xf numFmtId="167" fontId="11" fillId="15" borderId="1" xfId="0" applyNumberFormat="1" applyFont="1" applyFill="1" applyBorder="1" applyAlignment="1">
      <alignment horizontal="right" vertical="center"/>
    </xf>
    <xf numFmtId="0" fontId="8" fillId="15" borderId="1" xfId="0" applyFont="1" applyFill="1" applyBorder="1" applyAlignment="1">
      <alignment horizontal="right" vertical="center"/>
    </xf>
    <xf numFmtId="0" fontId="6" fillId="15" borderId="1" xfId="0" applyFont="1" applyFill="1" applyBorder="1" applyAlignment="1">
      <alignment horizontal="right" vertical="center"/>
    </xf>
    <xf numFmtId="167" fontId="14" fillId="15" borderId="1" xfId="0" applyNumberFormat="1" applyFont="1" applyFill="1" applyBorder="1" applyAlignment="1">
      <alignment horizontal="right" vertical="center"/>
    </xf>
    <xf numFmtId="0" fontId="11" fillId="15" borderId="54" xfId="0" applyFont="1" applyFill="1" applyBorder="1" applyAlignment="1">
      <alignment horizontal="left" vertical="center"/>
    </xf>
    <xf numFmtId="167" fontId="11" fillId="15" borderId="55" xfId="0" applyNumberFormat="1" applyFont="1" applyFill="1" applyBorder="1" applyAlignment="1">
      <alignment horizontal="right" vertical="center"/>
    </xf>
    <xf numFmtId="0" fontId="9" fillId="0" borderId="0" xfId="0" applyFont="1"/>
    <xf numFmtId="0" fontId="11" fillId="15" borderId="30" xfId="0" applyFont="1" applyFill="1" applyBorder="1" applyAlignment="1">
      <alignment horizontal="center"/>
    </xf>
    <xf numFmtId="0" fontId="11" fillId="15" borderId="1" xfId="0" applyFont="1" applyFill="1" applyBorder="1" applyAlignment="1">
      <alignment horizontal="center"/>
    </xf>
    <xf numFmtId="0" fontId="11" fillId="15" borderId="31" xfId="0" applyFont="1" applyFill="1" applyBorder="1" applyAlignment="1">
      <alignment horizontal="center"/>
    </xf>
    <xf numFmtId="0" fontId="6" fillId="15" borderId="1" xfId="0" applyFont="1" applyFill="1" applyBorder="1" applyAlignment="1">
      <alignment horizontal="right" vertical="center" wrapText="1"/>
    </xf>
    <xf numFmtId="167" fontId="14" fillId="15" borderId="1" xfId="0" applyNumberFormat="1" applyFont="1" applyFill="1" applyBorder="1" applyAlignment="1">
      <alignment vertical="center"/>
    </xf>
    <xf numFmtId="0" fontId="16" fillId="9" borderId="1" xfId="0" applyFont="1" applyFill="1" applyBorder="1" applyAlignment="1">
      <alignment horizontal="right" vertical="center" wrapText="1"/>
    </xf>
    <xf numFmtId="167" fontId="11" fillId="9" borderId="1" xfId="0" applyNumberFormat="1" applyFont="1" applyFill="1" applyBorder="1" applyAlignment="1">
      <alignment vertical="center"/>
    </xf>
    <xf numFmtId="167" fontId="9" fillId="9" borderId="1" xfId="0" applyNumberFormat="1" applyFont="1" applyFill="1" applyBorder="1" applyAlignment="1">
      <alignment vertical="center"/>
    </xf>
    <xf numFmtId="167" fontId="8" fillId="15" borderId="1" xfId="0" applyNumberFormat="1" applyFont="1" applyFill="1" applyBorder="1"/>
    <xf numFmtId="167" fontId="9" fillId="15" borderId="1" xfId="0" applyNumberFormat="1" applyFont="1" applyFill="1" applyBorder="1"/>
    <xf numFmtId="4" fontId="23" fillId="15" borderId="0" xfId="0" applyNumberFormat="1" applyFont="1" applyFill="1"/>
    <xf numFmtId="0" fontId="20" fillId="15" borderId="30" xfId="0" applyFont="1" applyFill="1" applyBorder="1" applyAlignment="1">
      <alignment horizontal="center" vertical="center" wrapText="1"/>
    </xf>
    <xf numFmtId="0" fontId="20" fillId="15" borderId="31" xfId="0" applyFont="1" applyFill="1" applyBorder="1" applyAlignment="1">
      <alignment horizontal="center" wrapText="1"/>
    </xf>
    <xf numFmtId="0" fontId="20" fillId="15" borderId="31" xfId="0" applyFont="1" applyFill="1" applyBorder="1" applyAlignment="1">
      <alignment horizontal="center" vertical="center" wrapText="1"/>
    </xf>
    <xf numFmtId="167" fontId="11" fillId="15" borderId="1" xfId="0" applyNumberFormat="1" applyFont="1" applyFill="1" applyBorder="1" applyAlignment="1">
      <alignment vertical="center"/>
    </xf>
    <xf numFmtId="10" fontId="9" fillId="8" borderId="0" xfId="0" applyNumberFormat="1" applyFont="1" applyFill="1"/>
    <xf numFmtId="0" fontId="16" fillId="8" borderId="0" xfId="0" applyFont="1" applyFill="1" applyAlignment="1">
      <alignment horizontal="right" vertical="center" wrapText="1"/>
    </xf>
    <xf numFmtId="169" fontId="11" fillId="8" borderId="0" xfId="0" applyNumberFormat="1" applyFont="1" applyFill="1"/>
    <xf numFmtId="0" fontId="16" fillId="15" borderId="30" xfId="0" applyFont="1" applyFill="1" applyBorder="1" applyAlignment="1">
      <alignment horizontal="right" vertical="center"/>
    </xf>
    <xf numFmtId="0" fontId="20" fillId="15" borderId="1" xfId="0" applyFont="1" applyFill="1" applyBorder="1" applyAlignment="1">
      <alignment horizontal="center" vertical="center" wrapText="1"/>
    </xf>
    <xf numFmtId="0" fontId="20" fillId="8" borderId="14" xfId="0" applyFont="1" applyFill="1" applyBorder="1" applyAlignment="1">
      <alignment horizontal="center" vertical="center" wrapText="1"/>
    </xf>
    <xf numFmtId="0" fontId="16" fillId="15" borderId="1" xfId="0" applyFont="1" applyFill="1" applyBorder="1" applyAlignment="1">
      <alignment horizontal="right" vertical="center"/>
    </xf>
    <xf numFmtId="170" fontId="9" fillId="15" borderId="1" xfId="0" applyNumberFormat="1" applyFont="1" applyFill="1" applyBorder="1" applyAlignment="1">
      <alignment horizontal="center" vertical="center"/>
    </xf>
    <xf numFmtId="3" fontId="9" fillId="15" borderId="1" xfId="0" applyNumberFormat="1" applyFont="1" applyFill="1" applyBorder="1" applyAlignment="1">
      <alignment vertical="center"/>
    </xf>
    <xf numFmtId="0" fontId="10" fillId="15" borderId="1" xfId="0" applyFont="1" applyFill="1" applyBorder="1" applyAlignment="1">
      <alignment horizontal="right" vertical="center"/>
    </xf>
    <xf numFmtId="10" fontId="16" fillId="15" borderId="1" xfId="0" applyNumberFormat="1" applyFont="1" applyFill="1" applyBorder="1" applyAlignment="1">
      <alignment horizontal="center" vertical="center"/>
    </xf>
    <xf numFmtId="4" fontId="11" fillId="15" borderId="1" xfId="0" applyNumberFormat="1" applyFont="1" applyFill="1" applyBorder="1" applyAlignment="1">
      <alignment horizontal="center" vertical="center"/>
    </xf>
    <xf numFmtId="0" fontId="20" fillId="15" borderId="19" xfId="0" applyFont="1" applyFill="1" applyBorder="1" applyAlignment="1">
      <alignment horizontal="center" vertical="center" wrapText="1"/>
    </xf>
    <xf numFmtId="0" fontId="20" fillId="8" borderId="72" xfId="0" applyFont="1" applyFill="1" applyBorder="1" applyAlignment="1">
      <alignment horizontal="center" vertical="center" wrapText="1"/>
    </xf>
    <xf numFmtId="4" fontId="25" fillId="9" borderId="7" xfId="0" applyNumberFormat="1" applyFont="1" applyFill="1" applyBorder="1" applyAlignment="1">
      <alignment horizontal="right" vertical="center"/>
    </xf>
    <xf numFmtId="9" fontId="11" fillId="6" borderId="84" xfId="0" applyNumberFormat="1" applyFont="1" applyFill="1" applyBorder="1"/>
    <xf numFmtId="4" fontId="11" fillId="9" borderId="83" xfId="0" applyNumberFormat="1" applyFont="1" applyFill="1" applyBorder="1" applyAlignment="1">
      <alignment horizontal="right" vertical="center"/>
    </xf>
    <xf numFmtId="166" fontId="0" fillId="0" borderId="0" xfId="0" applyNumberFormat="1"/>
    <xf numFmtId="0" fontId="11" fillId="9" borderId="38" xfId="0" applyFont="1" applyFill="1" applyBorder="1" applyAlignment="1">
      <alignment horizontal="center" vertical="center"/>
    </xf>
    <xf numFmtId="0" fontId="11" fillId="9" borderId="5" xfId="0" applyFont="1" applyFill="1" applyBorder="1" applyAlignment="1">
      <alignment horizontal="center" vertical="center"/>
    </xf>
    <xf numFmtId="0" fontId="11" fillId="9" borderId="39" xfId="0" applyFont="1" applyFill="1" applyBorder="1" applyAlignment="1">
      <alignment horizontal="center" vertical="center"/>
    </xf>
    <xf numFmtId="0" fontId="11" fillId="9" borderId="8" xfId="0" applyFont="1" applyFill="1" applyBorder="1" applyAlignment="1">
      <alignment horizontal="center" vertical="center"/>
    </xf>
    <xf numFmtId="0" fontId="11" fillId="9" borderId="40" xfId="0" applyFont="1" applyFill="1" applyBorder="1" applyAlignment="1">
      <alignment horizontal="center" vertical="center"/>
    </xf>
    <xf numFmtId="4" fontId="11" fillId="12" borderId="41" xfId="0" applyNumberFormat="1" applyFont="1" applyFill="1" applyBorder="1" applyAlignment="1">
      <alignment horizontal="right" vertical="center" wrapText="1"/>
    </xf>
    <xf numFmtId="166" fontId="14" fillId="14" borderId="23" xfId="0" applyNumberFormat="1" applyFont="1" applyFill="1" applyBorder="1"/>
    <xf numFmtId="4" fontId="11" fillId="9" borderId="10" xfId="0" applyNumberFormat="1" applyFont="1" applyFill="1" applyBorder="1" applyAlignment="1">
      <alignment horizontal="right" vertical="center"/>
    </xf>
    <xf numFmtId="9" fontId="16" fillId="9" borderId="10" xfId="0" applyNumberFormat="1" applyFont="1" applyFill="1" applyBorder="1" applyAlignment="1">
      <alignment horizontal="right" vertical="center" wrapText="1"/>
    </xf>
    <xf numFmtId="167" fontId="11" fillId="9" borderId="10" xfId="0" applyNumberFormat="1" applyFont="1" applyFill="1" applyBorder="1" applyAlignment="1">
      <alignment horizontal="right" vertical="center" wrapText="1"/>
    </xf>
    <xf numFmtId="167" fontId="11" fillId="9" borderId="12" xfId="0" applyNumberFormat="1" applyFont="1" applyFill="1" applyBorder="1" applyAlignment="1">
      <alignment horizontal="right" vertical="center" wrapText="1"/>
    </xf>
    <xf numFmtId="166" fontId="0" fillId="9" borderId="7" xfId="0" applyNumberFormat="1" applyFill="1" applyBorder="1"/>
    <xf numFmtId="4" fontId="9" fillId="17" borderId="30" xfId="1" applyNumberFormat="1" applyFont="1" applyFill="1" applyBorder="1" applyAlignment="1" applyProtection="1">
      <alignment vertical="center"/>
    </xf>
    <xf numFmtId="167" fontId="11" fillId="9" borderId="30" xfId="0" applyNumberFormat="1" applyFont="1" applyFill="1" applyBorder="1" applyAlignment="1">
      <alignment horizontal="right" vertical="center" wrapText="1"/>
    </xf>
    <xf numFmtId="167" fontId="11" fillId="9" borderId="15" xfId="0" applyNumberFormat="1" applyFont="1" applyFill="1" applyBorder="1" applyAlignment="1">
      <alignment horizontal="right" vertical="center" wrapText="1"/>
    </xf>
    <xf numFmtId="166" fontId="0" fillId="9" borderId="16" xfId="0" applyNumberFormat="1" applyFill="1" applyBorder="1"/>
    <xf numFmtId="167" fontId="11" fillId="9" borderId="1" xfId="0" applyNumberFormat="1" applyFont="1" applyFill="1" applyBorder="1" applyAlignment="1">
      <alignment horizontal="right" vertical="center" wrapText="1"/>
    </xf>
    <xf numFmtId="167" fontId="11" fillId="9" borderId="19" xfId="0" applyNumberFormat="1" applyFont="1" applyFill="1" applyBorder="1" applyAlignment="1">
      <alignment horizontal="right" vertical="center" wrapText="1"/>
    </xf>
    <xf numFmtId="166" fontId="0" fillId="9" borderId="22" xfId="0" applyNumberFormat="1" applyFill="1" applyBorder="1"/>
    <xf numFmtId="167" fontId="11" fillId="9" borderId="31" xfId="0" applyNumberFormat="1" applyFont="1" applyFill="1" applyBorder="1" applyAlignment="1">
      <alignment horizontal="right" vertical="center" wrapText="1"/>
    </xf>
    <xf numFmtId="167" fontId="11" fillId="9" borderId="44" xfId="0" applyNumberFormat="1" applyFont="1" applyFill="1" applyBorder="1" applyAlignment="1">
      <alignment horizontal="right" vertical="center" wrapText="1"/>
    </xf>
    <xf numFmtId="166" fontId="0" fillId="9" borderId="25" xfId="0" applyNumberFormat="1" applyFill="1" applyBorder="1"/>
    <xf numFmtId="4" fontId="11" fillId="9" borderId="10" xfId="0" applyNumberFormat="1" applyFont="1" applyFill="1" applyBorder="1" applyAlignment="1">
      <alignment vertical="center"/>
    </xf>
    <xf numFmtId="166" fontId="0" fillId="9" borderId="27" xfId="0" applyNumberFormat="1" applyFill="1" applyBorder="1"/>
    <xf numFmtId="0" fontId="11" fillId="9" borderId="42" xfId="0" applyFont="1" applyFill="1" applyBorder="1" applyAlignment="1">
      <alignment horizontal="center" vertical="center"/>
    </xf>
    <xf numFmtId="166" fontId="14" fillId="9" borderId="7" xfId="0" applyNumberFormat="1" applyFont="1" applyFill="1" applyBorder="1" applyAlignment="1">
      <alignment wrapText="1"/>
    </xf>
    <xf numFmtId="4" fontId="9" fillId="0" borderId="0" xfId="0" applyNumberFormat="1" applyFont="1" applyAlignment="1">
      <alignment horizontal="left"/>
    </xf>
    <xf numFmtId="4" fontId="9" fillId="0" borderId="0" xfId="0" applyNumberFormat="1" applyFont="1" applyAlignment="1">
      <alignment horizontal="right"/>
    </xf>
    <xf numFmtId="10" fontId="9" fillId="0" borderId="0" xfId="0" applyNumberFormat="1" applyFont="1" applyAlignment="1">
      <alignment horizontal="center"/>
    </xf>
    <xf numFmtId="4" fontId="11" fillId="8" borderId="10" xfId="0" applyNumberFormat="1" applyFont="1" applyFill="1" applyBorder="1"/>
    <xf numFmtId="4" fontId="11" fillId="8" borderId="6" xfId="0" applyNumberFormat="1" applyFont="1" applyFill="1" applyBorder="1"/>
    <xf numFmtId="0" fontId="10" fillId="9" borderId="0" xfId="0" applyFont="1" applyFill="1" applyAlignment="1">
      <alignment vertical="center"/>
    </xf>
    <xf numFmtId="0" fontId="8" fillId="9" borderId="0" xfId="0" applyFont="1" applyFill="1"/>
    <xf numFmtId="4" fontId="8" fillId="9" borderId="2" xfId="0" applyNumberFormat="1" applyFont="1" applyFill="1" applyBorder="1" applyAlignment="1">
      <alignment horizontal="right" vertical="center" wrapText="1"/>
    </xf>
    <xf numFmtId="4" fontId="9" fillId="0" borderId="48" xfId="0" applyNumberFormat="1" applyFont="1" applyBorder="1" applyAlignment="1" applyProtection="1">
      <alignment vertical="center"/>
      <protection locked="0"/>
    </xf>
    <xf numFmtId="4" fontId="9" fillId="0" borderId="61" xfId="0" applyNumberFormat="1" applyFont="1" applyBorder="1" applyAlignment="1" applyProtection="1">
      <alignment vertical="center"/>
      <protection locked="0"/>
    </xf>
    <xf numFmtId="4" fontId="0" fillId="0" borderId="0" xfId="0" applyNumberFormat="1"/>
    <xf numFmtId="4" fontId="8" fillId="9" borderId="2" xfId="0" applyNumberFormat="1" applyFont="1" applyFill="1" applyBorder="1" applyAlignment="1">
      <alignment horizontal="right" vertical="center"/>
    </xf>
    <xf numFmtId="4" fontId="16" fillId="9" borderId="52" xfId="0" applyNumberFormat="1" applyFont="1" applyFill="1" applyBorder="1" applyAlignment="1">
      <alignment horizontal="right" vertical="center"/>
    </xf>
    <xf numFmtId="1" fontId="11" fillId="15" borderId="1" xfId="94" applyNumberFormat="1" applyFont="1" applyFill="1" applyBorder="1" applyAlignment="1" applyProtection="1">
      <alignment horizontal="center" wrapText="1"/>
    </xf>
    <xf numFmtId="1" fontId="11" fillId="15" borderId="1" xfId="94" applyNumberFormat="1" applyFont="1" applyFill="1" applyBorder="1" applyAlignment="1" applyProtection="1">
      <alignment horizontal="center"/>
    </xf>
    <xf numFmtId="1" fontId="9" fillId="0" borderId="1" xfId="94" applyNumberFormat="1" applyFont="1" applyBorder="1" applyAlignment="1" applyProtection="1">
      <alignment horizontal="right" vertical="center" wrapText="1"/>
      <protection locked="0"/>
    </xf>
    <xf numFmtId="1" fontId="11" fillId="8" borderId="24" xfId="94" applyNumberFormat="1" applyFont="1" applyFill="1" applyBorder="1" applyAlignment="1" applyProtection="1">
      <alignment vertical="top" wrapText="1"/>
    </xf>
    <xf numFmtId="1" fontId="8" fillId="15" borderId="0" xfId="98" applyNumberFormat="1" applyFont="1" applyFill="1" applyAlignment="1" applyProtection="1">
      <alignment vertical="center"/>
    </xf>
    <xf numFmtId="1" fontId="0" fillId="0" borderId="0" xfId="0" applyNumberFormat="1"/>
    <xf numFmtId="1" fontId="9" fillId="0" borderId="1" xfId="94" applyNumberFormat="1" applyFont="1" applyBorder="1" applyAlignment="1" applyProtection="1">
      <alignment horizontal="right" wrapText="1"/>
      <protection locked="0"/>
    </xf>
    <xf numFmtId="1" fontId="9" fillId="8" borderId="0" xfId="0" applyNumberFormat="1" applyFont="1" applyFill="1"/>
    <xf numFmtId="1" fontId="9" fillId="15" borderId="0" xfId="0" applyNumberFormat="1" applyFont="1" applyFill="1"/>
    <xf numFmtId="4" fontId="25" fillId="18" borderId="10" xfId="0" applyNumberFormat="1" applyFont="1" applyFill="1" applyBorder="1" applyAlignment="1">
      <alignment horizontal="right" vertical="center" wrapText="1"/>
    </xf>
    <xf numFmtId="167" fontId="9" fillId="19" borderId="1" xfId="0" applyNumberFormat="1" applyFont="1" applyFill="1" applyBorder="1" applyAlignment="1" applyProtection="1">
      <alignment horizontal="right" vertical="center"/>
      <protection locked="0"/>
    </xf>
    <xf numFmtId="167" fontId="9" fillId="19" borderId="1" xfId="0" applyNumberFormat="1" applyFont="1" applyFill="1" applyBorder="1" applyAlignment="1">
      <alignment horizontal="right" vertical="center"/>
    </xf>
    <xf numFmtId="0" fontId="8" fillId="20" borderId="1" xfId="0" applyFont="1" applyFill="1" applyBorder="1" applyAlignment="1">
      <alignment horizontal="right" vertical="center" wrapText="1"/>
    </xf>
    <xf numFmtId="167" fontId="9" fillId="19" borderId="1" xfId="0" applyNumberFormat="1" applyFont="1" applyFill="1" applyBorder="1" applyAlignment="1">
      <alignment vertical="center"/>
    </xf>
    <xf numFmtId="167" fontId="11" fillId="19" borderId="1" xfId="0" applyNumberFormat="1" applyFont="1" applyFill="1" applyBorder="1" applyAlignment="1">
      <alignment vertical="center"/>
    </xf>
    <xf numFmtId="4" fontId="11" fillId="19" borderId="1" xfId="0" applyNumberFormat="1" applyFont="1" applyFill="1" applyBorder="1" applyAlignment="1">
      <alignment vertical="center"/>
    </xf>
    <xf numFmtId="9" fontId="0" fillId="21" borderId="1" xfId="0" applyNumberFormat="1" applyFill="1" applyBorder="1" applyProtection="1">
      <protection locked="0"/>
    </xf>
    <xf numFmtId="167" fontId="11" fillId="22" borderId="1" xfId="0" applyNumberFormat="1" applyFont="1" applyFill="1" applyBorder="1" applyAlignment="1">
      <alignment vertical="center"/>
    </xf>
    <xf numFmtId="0" fontId="8" fillId="23" borderId="1" xfId="0" applyFont="1" applyFill="1" applyBorder="1" applyAlignment="1">
      <alignment horizontal="right" vertical="center" wrapText="1"/>
    </xf>
    <xf numFmtId="167" fontId="11" fillId="23" borderId="1" xfId="0" applyNumberFormat="1" applyFont="1" applyFill="1" applyBorder="1" applyAlignment="1">
      <alignment vertical="center"/>
    </xf>
    <xf numFmtId="0" fontId="8" fillId="24" borderId="0" xfId="0" applyFont="1" applyFill="1" applyAlignment="1">
      <alignment horizontal="left" vertical="center" wrapText="1"/>
    </xf>
    <xf numFmtId="0" fontId="16" fillId="25" borderId="0" xfId="0" applyFont="1" applyFill="1" applyAlignment="1">
      <alignment horizontal="right" vertical="center" wrapText="1"/>
    </xf>
    <xf numFmtId="169" fontId="11" fillId="25" borderId="0" xfId="0" applyNumberFormat="1" applyFont="1" applyFill="1"/>
    <xf numFmtId="0" fontId="9" fillId="25" borderId="0" xfId="0" applyFont="1" applyFill="1"/>
    <xf numFmtId="10" fontId="9" fillId="25" borderId="0" xfId="0" applyNumberFormat="1" applyFont="1" applyFill="1"/>
    <xf numFmtId="0" fontId="8" fillId="8" borderId="85" xfId="0" applyFont="1" applyFill="1" applyBorder="1" applyAlignment="1">
      <alignment vertical="center"/>
    </xf>
    <xf numFmtId="0" fontId="20" fillId="8" borderId="85" xfId="0" applyFont="1" applyFill="1" applyBorder="1" applyAlignment="1">
      <alignment horizontal="center" vertical="center" wrapText="1"/>
    </xf>
    <xf numFmtId="0" fontId="20" fillId="8" borderId="15" xfId="0" applyFont="1" applyFill="1" applyBorder="1" applyAlignment="1">
      <alignment horizontal="center" vertical="center" wrapText="1"/>
    </xf>
    <xf numFmtId="170" fontId="9" fillId="15" borderId="19" xfId="0" applyNumberFormat="1" applyFont="1" applyFill="1" applyBorder="1" applyAlignment="1">
      <alignment horizontal="center" vertical="center"/>
    </xf>
    <xf numFmtId="3" fontId="9" fillId="15" borderId="19" xfId="0" applyNumberFormat="1" applyFont="1" applyFill="1" applyBorder="1" applyAlignment="1">
      <alignment vertical="center"/>
    </xf>
    <xf numFmtId="0" fontId="17" fillId="8" borderId="0" xfId="0" applyFont="1" applyFill="1" applyAlignment="1">
      <alignment vertical="center" wrapText="1"/>
    </xf>
    <xf numFmtId="170" fontId="9" fillId="15" borderId="72" xfId="0" applyNumberFormat="1" applyFont="1" applyFill="1" applyBorder="1" applyAlignment="1">
      <alignment horizontal="center" vertical="center"/>
    </xf>
    <xf numFmtId="3" fontId="9" fillId="15" borderId="72" xfId="0" applyNumberFormat="1" applyFont="1" applyFill="1" applyBorder="1" applyAlignment="1">
      <alignment vertical="center"/>
    </xf>
    <xf numFmtId="0" fontId="8" fillId="8" borderId="86" xfId="0" applyFont="1" applyFill="1" applyBorder="1" applyAlignment="1">
      <alignment vertical="center"/>
    </xf>
    <xf numFmtId="0" fontId="8" fillId="8" borderId="87" xfId="0" applyFont="1" applyFill="1" applyBorder="1" applyAlignment="1">
      <alignment vertical="center"/>
    </xf>
    <xf numFmtId="9" fontId="16" fillId="21" borderId="15" xfId="0" applyNumberFormat="1" applyFont="1" applyFill="1" applyBorder="1" applyAlignment="1" applyProtection="1">
      <alignment horizontal="center" vertical="center"/>
      <protection locked="0"/>
    </xf>
    <xf numFmtId="0" fontId="0" fillId="26" borderId="0" xfId="0" applyFill="1"/>
    <xf numFmtId="167" fontId="14" fillId="27" borderId="1" xfId="0" applyNumberFormat="1" applyFont="1" applyFill="1" applyBorder="1" applyAlignment="1">
      <alignment vertical="center"/>
    </xf>
    <xf numFmtId="0" fontId="0" fillId="23" borderId="88" xfId="0" applyFill="1" applyBorder="1"/>
    <xf numFmtId="1" fontId="0" fillId="23" borderId="88" xfId="0" applyNumberFormat="1" applyFill="1" applyBorder="1"/>
    <xf numFmtId="0" fontId="9" fillId="28" borderId="0" xfId="0" applyFont="1" applyFill="1"/>
    <xf numFmtId="0" fontId="15" fillId="28" borderId="0" xfId="0" applyFont="1" applyFill="1"/>
    <xf numFmtId="0" fontId="10" fillId="28" borderId="0" xfId="0" applyFont="1" applyFill="1"/>
    <xf numFmtId="0" fontId="8" fillId="19" borderId="1" xfId="0" applyFont="1" applyFill="1" applyBorder="1" applyAlignment="1">
      <alignment horizontal="right" vertical="center" wrapText="1"/>
    </xf>
    <xf numFmtId="0" fontId="8" fillId="9" borderId="30" xfId="0" applyFont="1" applyFill="1" applyBorder="1" applyAlignment="1">
      <alignment horizontal="right" vertical="center"/>
    </xf>
    <xf numFmtId="4" fontId="9" fillId="0" borderId="30" xfId="0" applyNumberFormat="1" applyFont="1" applyBorder="1" applyProtection="1">
      <protection locked="0"/>
    </xf>
    <xf numFmtId="0" fontId="11" fillId="9" borderId="90" xfId="0" applyFont="1" applyFill="1" applyBorder="1" applyAlignment="1">
      <alignment horizontal="center" vertical="center"/>
    </xf>
    <xf numFmtId="4" fontId="9" fillId="16" borderId="1" xfId="0" applyNumberFormat="1" applyFont="1" applyFill="1" applyBorder="1" applyAlignment="1" applyProtection="1">
      <alignment vertical="center"/>
      <protection locked="0"/>
    </xf>
    <xf numFmtId="0" fontId="16" fillId="29" borderId="1" xfId="0" applyFont="1" applyFill="1" applyBorder="1" applyAlignment="1">
      <alignment horizontal="right" vertical="center"/>
    </xf>
    <xf numFmtId="0" fontId="21" fillId="19" borderId="0" xfId="0" applyFont="1" applyFill="1" applyAlignment="1">
      <alignment wrapText="1"/>
    </xf>
    <xf numFmtId="0" fontId="0" fillId="31" borderId="0" xfId="0" applyFill="1"/>
    <xf numFmtId="169" fontId="16" fillId="32" borderId="1" xfId="0" applyNumberFormat="1" applyFont="1" applyFill="1" applyBorder="1" applyAlignment="1">
      <alignment horizontal="center" vertical="center"/>
    </xf>
    <xf numFmtId="0" fontId="14" fillId="0" borderId="0" xfId="0" applyFont="1"/>
    <xf numFmtId="0" fontId="8" fillId="9" borderId="0" xfId="96" applyFont="1" applyFill="1" applyAlignment="1" applyProtection="1">
      <alignment horizontal="left" vertical="center" wrapText="1"/>
    </xf>
    <xf numFmtId="0" fontId="8" fillId="9" borderId="0" xfId="0" applyFont="1" applyFill="1" applyAlignment="1">
      <alignment horizontal="left" vertical="center" wrapText="1"/>
    </xf>
    <xf numFmtId="4" fontId="11" fillId="9" borderId="6" xfId="0" applyNumberFormat="1" applyFont="1" applyFill="1" applyBorder="1" applyAlignment="1">
      <alignment horizontal="right" vertical="center"/>
    </xf>
    <xf numFmtId="4" fontId="11" fillId="9" borderId="33" xfId="0" applyNumberFormat="1" applyFont="1" applyFill="1" applyBorder="1" applyAlignment="1">
      <alignment horizontal="right" vertical="center"/>
    </xf>
    <xf numFmtId="4" fontId="11" fillId="9" borderId="34" xfId="0" applyNumberFormat="1" applyFont="1" applyFill="1" applyBorder="1" applyAlignment="1">
      <alignment horizontal="right" vertical="center"/>
    </xf>
    <xf numFmtId="4" fontId="11" fillId="9" borderId="26" xfId="0" applyNumberFormat="1" applyFont="1" applyFill="1" applyBorder="1" applyAlignment="1">
      <alignment horizontal="right" vertical="center"/>
    </xf>
    <xf numFmtId="0" fontId="14" fillId="9" borderId="4" xfId="0" applyFont="1" applyFill="1" applyBorder="1" applyAlignment="1">
      <alignment horizontal="center" vertical="center" wrapText="1"/>
    </xf>
    <xf numFmtId="0" fontId="10" fillId="9" borderId="0" xfId="95" applyFont="1" applyFill="1" applyAlignment="1" applyProtection="1">
      <alignment horizontal="left" vertical="center"/>
    </xf>
    <xf numFmtId="4" fontId="11" fillId="9" borderId="7" xfId="0" applyNumberFormat="1" applyFont="1" applyFill="1" applyBorder="1" applyAlignment="1">
      <alignment horizontal="center" vertical="center" wrapText="1"/>
    </xf>
    <xf numFmtId="0" fontId="13" fillId="11" borderId="7" xfId="0" applyFont="1" applyFill="1" applyBorder="1" applyAlignment="1">
      <alignment horizontal="center" vertical="center" wrapText="1"/>
    </xf>
    <xf numFmtId="4" fontId="14" fillId="9" borderId="4" xfId="0" applyNumberFormat="1" applyFont="1" applyFill="1" applyBorder="1" applyAlignment="1">
      <alignment horizontal="center" vertical="center" wrapText="1"/>
    </xf>
    <xf numFmtId="0" fontId="11" fillId="9" borderId="29" xfId="0" applyFont="1" applyFill="1" applyBorder="1" applyAlignment="1">
      <alignment horizontal="center" vertical="center" wrapText="1"/>
    </xf>
    <xf numFmtId="0" fontId="11" fillId="9" borderId="6" xfId="0" applyFont="1" applyFill="1" applyBorder="1" applyAlignment="1">
      <alignment horizontal="center" vertical="center" wrapText="1"/>
    </xf>
    <xf numFmtId="4" fontId="11" fillId="9" borderId="6" xfId="0" applyNumberFormat="1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11" fillId="9" borderId="4" xfId="0" applyFont="1" applyFill="1" applyBorder="1" applyAlignment="1">
      <alignment horizontal="center" vertical="center" wrapText="1"/>
    </xf>
    <xf numFmtId="49" fontId="11" fillId="9" borderId="5" xfId="0" applyNumberFormat="1" applyFont="1" applyFill="1" applyBorder="1" applyAlignment="1">
      <alignment horizontal="center" wrapText="1"/>
    </xf>
    <xf numFmtId="4" fontId="11" fillId="9" borderId="4" xfId="0" applyNumberFormat="1" applyFont="1" applyFill="1" applyBorder="1" applyAlignment="1">
      <alignment horizontal="center" vertical="center" wrapText="1"/>
    </xf>
    <xf numFmtId="0" fontId="0" fillId="10" borderId="0" xfId="0" applyFill="1" applyProtection="1">
      <protection locked="0"/>
    </xf>
    <xf numFmtId="0" fontId="0" fillId="8" borderId="0" xfId="0" applyFill="1"/>
    <xf numFmtId="0" fontId="8" fillId="8" borderId="2" xfId="0" applyFont="1" applyFill="1" applyBorder="1" applyAlignment="1">
      <alignment horizontal="left" vertical="center"/>
    </xf>
    <xf numFmtId="0" fontId="8" fillId="8" borderId="2" xfId="92" applyFont="1" applyFill="1" applyBorder="1" applyAlignment="1" applyProtection="1">
      <alignment horizontal="left" vertical="center" wrapText="1"/>
    </xf>
    <xf numFmtId="0" fontId="10" fillId="9" borderId="0" xfId="0" applyFont="1" applyFill="1" applyAlignment="1">
      <alignment horizontal="left" vertical="center"/>
    </xf>
    <xf numFmtId="0" fontId="0" fillId="10" borderId="0" xfId="0" applyFill="1" applyAlignment="1" applyProtection="1">
      <alignment horizontal="left"/>
      <protection locked="0"/>
    </xf>
    <xf numFmtId="0" fontId="5" fillId="8" borderId="0" xfId="0" applyFont="1" applyFill="1" applyAlignment="1">
      <alignment horizontal="center" vertical="center"/>
    </xf>
    <xf numFmtId="0" fontId="10" fillId="9" borderId="19" xfId="90" applyFont="1" applyFill="1" applyBorder="1" applyAlignment="1" applyProtection="1">
      <alignment horizontal="center" vertical="center"/>
    </xf>
    <xf numFmtId="0" fontId="17" fillId="8" borderId="17" xfId="90" applyFont="1" applyFill="1" applyBorder="1" applyAlignment="1" applyProtection="1">
      <alignment horizontal="center" vertical="center" wrapText="1"/>
    </xf>
    <xf numFmtId="0" fontId="16" fillId="12" borderId="1" xfId="90" applyFont="1" applyFill="1" applyBorder="1" applyAlignment="1" applyProtection="1">
      <alignment horizontal="center" vertical="center"/>
    </xf>
    <xf numFmtId="0" fontId="16" fillId="12" borderId="1" xfId="90" applyFont="1" applyFill="1" applyBorder="1" applyAlignment="1" applyProtection="1">
      <alignment horizontal="center" vertical="center" wrapText="1"/>
    </xf>
    <xf numFmtId="0" fontId="18" fillId="9" borderId="19" xfId="90" applyFont="1" applyFill="1" applyBorder="1" applyAlignment="1" applyProtection="1">
      <alignment horizontal="center" vertical="center"/>
    </xf>
    <xf numFmtId="0" fontId="17" fillId="8" borderId="88" xfId="0" applyFont="1" applyFill="1" applyBorder="1" applyAlignment="1">
      <alignment horizontal="center" vertical="center"/>
    </xf>
    <xf numFmtId="0" fontId="16" fillId="9" borderId="30" xfId="0" applyFont="1" applyFill="1" applyBorder="1" applyAlignment="1">
      <alignment horizontal="center" vertical="center"/>
    </xf>
    <xf numFmtId="0" fontId="16" fillId="9" borderId="89" xfId="0" applyFont="1" applyFill="1" applyBorder="1" applyAlignment="1">
      <alignment horizontal="center" vertical="center"/>
    </xf>
    <xf numFmtId="0" fontId="16" fillId="9" borderId="30" xfId="0" applyFont="1" applyFill="1" applyBorder="1" applyAlignment="1">
      <alignment horizontal="center" vertical="center" wrapText="1"/>
    </xf>
    <xf numFmtId="0" fontId="16" fillId="9" borderId="89" xfId="0" applyFont="1" applyFill="1" applyBorder="1" applyAlignment="1">
      <alignment horizontal="center" vertical="center" wrapText="1"/>
    </xf>
    <xf numFmtId="0" fontId="10" fillId="9" borderId="0" xfId="0" applyFont="1" applyFill="1" applyAlignment="1">
      <alignment horizontal="left"/>
    </xf>
    <xf numFmtId="0" fontId="6" fillId="8" borderId="0" xfId="0" applyFont="1" applyFill="1" applyAlignment="1">
      <alignment horizontal="right" vertical="center" wrapText="1"/>
    </xf>
    <xf numFmtId="0" fontId="0" fillId="13" borderId="37" xfId="0" applyFill="1" applyBorder="1" applyProtection="1">
      <protection locked="0"/>
    </xf>
    <xf numFmtId="0" fontId="17" fillId="8" borderId="36" xfId="0" applyFont="1" applyFill="1" applyBorder="1" applyAlignment="1">
      <alignment horizontal="center" vertical="center"/>
    </xf>
    <xf numFmtId="0" fontId="11" fillId="9" borderId="5" xfId="0" applyFont="1" applyFill="1" applyBorder="1" applyAlignment="1">
      <alignment horizontal="center" vertical="center" wrapText="1"/>
    </xf>
    <xf numFmtId="0" fontId="0" fillId="8" borderId="24" xfId="0" applyFill="1" applyBorder="1"/>
    <xf numFmtId="0" fontId="0" fillId="9" borderId="0" xfId="0" applyFill="1"/>
    <xf numFmtId="166" fontId="14" fillId="9" borderId="7" xfId="0" applyNumberFormat="1" applyFont="1" applyFill="1" applyBorder="1" applyAlignment="1">
      <alignment horizontal="center" wrapText="1"/>
    </xf>
    <xf numFmtId="4" fontId="6" fillId="9" borderId="4" xfId="0" applyNumberFormat="1" applyFont="1" applyFill="1" applyBorder="1" applyAlignment="1">
      <alignment horizontal="center" vertical="center" wrapText="1"/>
    </xf>
    <xf numFmtId="0" fontId="16" fillId="9" borderId="10" xfId="0" applyFont="1" applyFill="1" applyBorder="1" applyAlignment="1">
      <alignment horizontal="center" vertical="center" wrapText="1"/>
    </xf>
    <xf numFmtId="0" fontId="16" fillId="9" borderId="6" xfId="0" applyFont="1" applyFill="1" applyBorder="1" applyAlignment="1">
      <alignment horizontal="center" vertical="center" wrapText="1"/>
    </xf>
    <xf numFmtId="0" fontId="22" fillId="8" borderId="4" xfId="0" applyFont="1" applyFill="1" applyBorder="1" applyAlignment="1">
      <alignment horizontal="center"/>
    </xf>
    <xf numFmtId="0" fontId="6" fillId="9" borderId="26" xfId="0" applyFont="1" applyFill="1" applyBorder="1" applyAlignment="1">
      <alignment horizontal="center" vertical="center" wrapText="1"/>
    </xf>
    <xf numFmtId="4" fontId="0" fillId="17" borderId="5" xfId="0" applyNumberFormat="1" applyFill="1" applyBorder="1"/>
    <xf numFmtId="0" fontId="0" fillId="17" borderId="5" xfId="0" applyFill="1" applyBorder="1"/>
    <xf numFmtId="4" fontId="16" fillId="9" borderId="4" xfId="1" applyNumberFormat="1" applyFont="1" applyFill="1" applyBorder="1" applyAlignment="1" applyProtection="1">
      <alignment horizontal="center" vertical="center"/>
    </xf>
    <xf numFmtId="0" fontId="17" fillId="8" borderId="0" xfId="0" applyFont="1" applyFill="1" applyAlignment="1">
      <alignment horizontal="center" vertical="center"/>
    </xf>
    <xf numFmtId="0" fontId="6" fillId="9" borderId="3" xfId="0" applyFont="1" applyFill="1" applyBorder="1" applyAlignment="1">
      <alignment horizontal="center" vertical="center" wrapText="1"/>
    </xf>
    <xf numFmtId="4" fontId="14" fillId="9" borderId="7" xfId="0" applyNumberFormat="1" applyFont="1" applyFill="1" applyBorder="1" applyAlignment="1">
      <alignment horizontal="center" vertical="center" wrapText="1"/>
    </xf>
    <xf numFmtId="0" fontId="16" fillId="9" borderId="4" xfId="0" applyFont="1" applyFill="1" applyBorder="1" applyAlignment="1">
      <alignment horizontal="center" vertical="center" wrapText="1"/>
    </xf>
    <xf numFmtId="0" fontId="8" fillId="9" borderId="0" xfId="0" applyFont="1" applyFill="1" applyAlignment="1">
      <alignment horizontal="left" vertical="center"/>
    </xf>
    <xf numFmtId="0" fontId="11" fillId="0" borderId="7" xfId="91" applyFont="1" applyBorder="1" applyAlignment="1" applyProtection="1">
      <alignment horizontal="left" vertical="top" wrapText="1"/>
      <protection locked="0"/>
    </xf>
    <xf numFmtId="0" fontId="10" fillId="9" borderId="0" xfId="91" applyFont="1" applyFill="1" applyAlignment="1" applyProtection="1">
      <alignment horizontal="left" vertical="center"/>
    </xf>
    <xf numFmtId="0" fontId="6" fillId="9" borderId="64" xfId="91" applyFont="1" applyFill="1" applyBorder="1" applyAlignment="1" applyProtection="1">
      <alignment horizontal="center" vertical="center" wrapText="1"/>
    </xf>
    <xf numFmtId="0" fontId="6" fillId="9" borderId="65" xfId="91" applyFont="1" applyFill="1" applyBorder="1" applyAlignment="1" applyProtection="1">
      <alignment horizontal="center" vertical="center" wrapText="1"/>
    </xf>
    <xf numFmtId="0" fontId="17" fillId="8" borderId="79" xfId="0" applyFont="1" applyFill="1" applyBorder="1" applyAlignment="1">
      <alignment horizontal="center" vertical="center"/>
    </xf>
    <xf numFmtId="0" fontId="17" fillId="8" borderId="80" xfId="0" applyFont="1" applyFill="1" applyBorder="1" applyAlignment="1">
      <alignment horizontal="center" vertical="center"/>
    </xf>
    <xf numFmtId="0" fontId="11" fillId="9" borderId="56" xfId="0" applyFont="1" applyFill="1" applyBorder="1" applyAlignment="1">
      <alignment horizontal="center" vertical="center" wrapText="1"/>
    </xf>
    <xf numFmtId="0" fontId="11" fillId="9" borderId="57" xfId="0" applyFont="1" applyFill="1" applyBorder="1" applyAlignment="1">
      <alignment horizontal="center" vertical="center" wrapText="1"/>
    </xf>
    <xf numFmtId="0" fontId="11" fillId="9" borderId="60" xfId="0" applyFont="1" applyFill="1" applyBorder="1" applyAlignment="1">
      <alignment horizontal="center" vertical="center" wrapText="1"/>
    </xf>
    <xf numFmtId="0" fontId="11" fillId="9" borderId="45" xfId="0" applyFont="1" applyFill="1" applyBorder="1" applyAlignment="1">
      <alignment horizontal="center" vertical="center" wrapText="1"/>
    </xf>
    <xf numFmtId="0" fontId="16" fillId="9" borderId="62" xfId="0" applyFont="1" applyFill="1" applyBorder="1" applyAlignment="1">
      <alignment horizontal="center" vertical="center" wrapText="1"/>
    </xf>
    <xf numFmtId="168" fontId="9" fillId="15" borderId="1" xfId="94" applyNumberFormat="1" applyFont="1" applyFill="1" applyBorder="1" applyAlignment="1" applyProtection="1">
      <alignment horizontal="center" vertical="center" wrapText="1"/>
    </xf>
    <xf numFmtId="0" fontId="10" fillId="15" borderId="0" xfId="0" applyFont="1" applyFill="1" applyAlignment="1">
      <alignment horizontal="left" vertical="center"/>
    </xf>
    <xf numFmtId="0" fontId="8" fillId="15" borderId="0" xfId="0" applyFont="1" applyFill="1" applyAlignment="1">
      <alignment horizontal="left" vertical="center"/>
    </xf>
    <xf numFmtId="0" fontId="17" fillId="8" borderId="3" xfId="94" applyFont="1" applyFill="1" applyBorder="1" applyAlignment="1" applyProtection="1">
      <alignment horizontal="center" vertical="center" wrapText="1"/>
    </xf>
    <xf numFmtId="0" fontId="10" fillId="15" borderId="53" xfId="94" applyFont="1" applyFill="1" applyBorder="1" applyAlignment="1" applyProtection="1">
      <alignment horizontal="center" vertical="center" wrapText="1"/>
    </xf>
    <xf numFmtId="0" fontId="16" fillId="15" borderId="1" xfId="0" applyFont="1" applyFill="1" applyBorder="1" applyAlignment="1">
      <alignment horizontal="center" vertical="center" wrapText="1"/>
    </xf>
    <xf numFmtId="0" fontId="16" fillId="15" borderId="1" xfId="94" applyFont="1" applyFill="1" applyBorder="1" applyAlignment="1" applyProtection="1">
      <alignment horizontal="center" wrapText="1"/>
    </xf>
    <xf numFmtId="0" fontId="0" fillId="15" borderId="0" xfId="0" applyFill="1"/>
    <xf numFmtId="0" fontId="0" fillId="25" borderId="88" xfId="0" applyFill="1" applyBorder="1"/>
    <xf numFmtId="0" fontId="10" fillId="15" borderId="17" xfId="0" applyFont="1" applyFill="1" applyBorder="1" applyAlignment="1">
      <alignment horizontal="center" vertical="center"/>
    </xf>
    <xf numFmtId="0" fontId="17" fillId="8" borderId="3" xfId="0" applyFont="1" applyFill="1" applyBorder="1" applyAlignment="1">
      <alignment horizontal="center" vertical="center"/>
    </xf>
    <xf numFmtId="0" fontId="16" fillId="15" borderId="5" xfId="0" applyFont="1" applyFill="1" applyBorder="1" applyAlignment="1">
      <alignment horizontal="center" vertical="center"/>
    </xf>
    <xf numFmtId="0" fontId="16" fillId="15" borderId="5" xfId="0" applyFont="1" applyFill="1" applyBorder="1" applyAlignment="1">
      <alignment horizontal="center" vertical="center" wrapText="1"/>
    </xf>
    <xf numFmtId="0" fontId="8" fillId="19" borderId="1" xfId="0" applyFont="1" applyFill="1" applyBorder="1" applyAlignment="1">
      <alignment horizontal="right" vertical="center" wrapText="1"/>
    </xf>
    <xf numFmtId="0" fontId="16" fillId="27" borderId="1" xfId="0" applyFont="1" applyFill="1" applyBorder="1" applyAlignment="1">
      <alignment horizontal="right" vertical="center" wrapText="1"/>
    </xf>
    <xf numFmtId="0" fontId="14" fillId="14" borderId="1" xfId="0" applyFont="1" applyFill="1" applyBorder="1" applyAlignment="1">
      <alignment horizontal="right" vertical="center"/>
    </xf>
    <xf numFmtId="0" fontId="16" fillId="22" borderId="1" xfId="0" applyFont="1" applyFill="1" applyBorder="1" applyAlignment="1">
      <alignment horizontal="right" vertical="center" wrapText="1"/>
    </xf>
    <xf numFmtId="0" fontId="8" fillId="19" borderId="1" xfId="0" applyFont="1" applyFill="1" applyBorder="1" applyAlignment="1">
      <alignment horizontal="right" vertical="center"/>
    </xf>
    <xf numFmtId="0" fontId="6" fillId="27" borderId="1" xfId="0" applyFont="1" applyFill="1" applyBorder="1" applyAlignment="1">
      <alignment horizontal="right" vertical="center" wrapText="1"/>
    </xf>
    <xf numFmtId="4" fontId="10" fillId="9" borderId="0" xfId="0" applyNumberFormat="1" applyFont="1" applyFill="1" applyAlignment="1">
      <alignment horizontal="left" vertical="center" wrapText="1"/>
    </xf>
    <xf numFmtId="0" fontId="8" fillId="9" borderId="0" xfId="0" applyFont="1" applyFill="1" applyAlignment="1">
      <alignment horizontal="left" vertical="top" wrapText="1"/>
    </xf>
    <xf numFmtId="0" fontId="24" fillId="15" borderId="1" xfId="0" applyFont="1" applyFill="1" applyBorder="1" applyAlignment="1">
      <alignment horizontal="right" vertical="center" wrapText="1"/>
    </xf>
    <xf numFmtId="0" fontId="10" fillId="30" borderId="0" xfId="0" applyFont="1" applyFill="1" applyAlignment="1">
      <alignment horizontal="left" vertical="center"/>
    </xf>
    <xf numFmtId="0" fontId="8" fillId="30" borderId="0" xfId="0" applyFont="1" applyFill="1" applyAlignment="1">
      <alignment horizontal="left" vertical="center"/>
    </xf>
    <xf numFmtId="0" fontId="8" fillId="30" borderId="0" xfId="0" applyFont="1" applyFill="1" applyAlignment="1">
      <alignment horizontal="left" vertical="center" wrapText="1"/>
    </xf>
    <xf numFmtId="0" fontId="17" fillId="8" borderId="3" xfId="0" applyFont="1" applyFill="1" applyBorder="1" applyAlignment="1">
      <alignment horizontal="center" vertical="center" wrapText="1"/>
    </xf>
    <xf numFmtId="0" fontId="17" fillId="8" borderId="0" xfId="0" applyFont="1" applyFill="1" applyAlignment="1">
      <alignment horizontal="center" vertical="center" wrapText="1"/>
    </xf>
    <xf numFmtId="0" fontId="24" fillId="15" borderId="5" xfId="0" applyFont="1" applyFill="1" applyBorder="1" applyAlignment="1">
      <alignment horizontal="center" vertical="center" wrapText="1"/>
    </xf>
    <xf numFmtId="0" fontId="10" fillId="30" borderId="0" xfId="0" applyFont="1" applyFill="1" applyAlignment="1">
      <alignment horizontal="left" vertical="center" wrapText="1"/>
    </xf>
  </cellXfs>
  <cellStyles count="100">
    <cellStyle name="cf1" xfId="3" xr:uid="{8B2DDF1C-38D4-43A1-A901-226DF266DCF1}"/>
    <cellStyle name="cf10" xfId="4" xr:uid="{AB299FB1-4532-4C62-A950-57CA625E5E00}"/>
    <cellStyle name="cf11" xfId="5" xr:uid="{25C5EEAA-C314-4558-8EAD-A8507C89A4C5}"/>
    <cellStyle name="cf12" xfId="6" xr:uid="{6B365145-CFAE-4EE4-A03A-36F04D112712}"/>
    <cellStyle name="cf13" xfId="7" xr:uid="{8CBF4778-345C-4D2D-97BE-57C4E14DF0CB}"/>
    <cellStyle name="cf14" xfId="8" xr:uid="{05415DAC-D8B5-4A99-9653-A19AEA017ED1}"/>
    <cellStyle name="cf15" xfId="9" xr:uid="{0890C989-CCA2-4D86-9D7B-516B4C78826E}"/>
    <cellStyle name="cf16" xfId="10" xr:uid="{9F3AEB0B-4478-432B-BABF-751723B2390B}"/>
    <cellStyle name="cf17" xfId="11" xr:uid="{0BEA570D-6260-4997-8B16-691A3EFA2A50}"/>
    <cellStyle name="cf18" xfId="12" xr:uid="{FC5C98D9-18A0-4873-8428-E316A1C2D88F}"/>
    <cellStyle name="cf19" xfId="13" xr:uid="{A977F6F8-324E-43AB-AD9E-1D8DE08861B0}"/>
    <cellStyle name="cf2" xfId="14" xr:uid="{A6EEF079-DD89-4D81-98CB-DBBFA12C2439}"/>
    <cellStyle name="cf20" xfId="15" xr:uid="{8C6736E5-8687-4622-8223-159D85BA3770}"/>
    <cellStyle name="cf21" xfId="16" xr:uid="{46EB27F2-6C8B-4DDE-8FC8-613D451C6986}"/>
    <cellStyle name="cf22" xfId="17" xr:uid="{95EB0AE4-E7E1-4E90-A560-279BEC6BEA77}"/>
    <cellStyle name="cf23" xfId="18" xr:uid="{BE72F5E8-DA40-4DA6-98E2-F6786005BD35}"/>
    <cellStyle name="cf24" xfId="19" xr:uid="{4A26A469-CAF6-4AE0-8735-0127CD5F1482}"/>
    <cellStyle name="cf25" xfId="20" xr:uid="{9528A702-51F6-4E95-9B41-FC59DCB50815}"/>
    <cellStyle name="cf26" xfId="21" xr:uid="{CF4B11B2-D36A-45CF-9EDE-2F0C7299E8B9}"/>
    <cellStyle name="cf27" xfId="22" xr:uid="{9FB4D2C5-DCBA-4047-81BE-BAE8FA4DCD49}"/>
    <cellStyle name="cf28" xfId="23" xr:uid="{162E7BDF-97CA-43B4-9176-47A5A4A16B41}"/>
    <cellStyle name="cf29" xfId="24" xr:uid="{731D8CAB-45B0-4323-8DAC-59BBF9460254}"/>
    <cellStyle name="cf3" xfId="25" xr:uid="{FFA17CE9-D0DC-4C9A-BE3A-A6E29A32FC78}"/>
    <cellStyle name="cf30" xfId="26" xr:uid="{D8744C3C-3D4E-4861-87E9-107821655EC6}"/>
    <cellStyle name="cf31" xfId="27" xr:uid="{9D90DD84-9ECE-4391-8781-687CE03E9395}"/>
    <cellStyle name="cf32" xfId="28" xr:uid="{F8D0901D-50B9-4E3F-A869-90A48D9CC152}"/>
    <cellStyle name="cf33" xfId="29" xr:uid="{BEF7752A-562B-4B47-A80D-32DDC2B5050A}"/>
    <cellStyle name="cf34" xfId="30" xr:uid="{AF960252-B58F-4CDC-8950-32FA765C9607}"/>
    <cellStyle name="cf35" xfId="31" xr:uid="{DEC6C72A-0BF4-407C-9DA6-80D4B6179966}"/>
    <cellStyle name="cf36" xfId="32" xr:uid="{156C7615-0879-4B3B-B073-9D37EEF75818}"/>
    <cellStyle name="cf37" xfId="33" xr:uid="{917A3EBE-E38A-4E41-AAAC-2596B1AF5849}"/>
    <cellStyle name="cf38" xfId="34" xr:uid="{217D6CFD-D7B5-4137-B6E9-F7413D220E82}"/>
    <cellStyle name="cf39" xfId="35" xr:uid="{13AAF949-81B7-40E1-9B53-5A4388A698BA}"/>
    <cellStyle name="cf4" xfId="36" xr:uid="{1E96CC70-D4F3-48A3-BB72-F8DBE7C9A0DC}"/>
    <cellStyle name="cf40" xfId="37" xr:uid="{8C345439-9E35-484B-93BE-782A80E20C9B}"/>
    <cellStyle name="cf41" xfId="38" xr:uid="{28333CDB-DA61-4BCD-B932-680B9F52FF0C}"/>
    <cellStyle name="cf42" xfId="39" xr:uid="{2004E89C-4446-4800-ABCC-5E1434F2575C}"/>
    <cellStyle name="cf43" xfId="40" xr:uid="{7E91EE1F-EA70-457D-AFA2-436D10E7A461}"/>
    <cellStyle name="cf44" xfId="41" xr:uid="{25A4FBBB-7375-435F-9711-691815E34579}"/>
    <cellStyle name="cf45" xfId="42" xr:uid="{D68EB99C-E547-4F0F-B077-ED50E8053697}"/>
    <cellStyle name="cf46" xfId="43" xr:uid="{FD424DB9-2E29-4804-A5C1-585D3844042B}"/>
    <cellStyle name="cf47" xfId="44" xr:uid="{40B230F6-D04B-44BB-8113-38AF8CBBA573}"/>
    <cellStyle name="cf48" xfId="45" xr:uid="{2266946D-1D8C-449F-AB8C-50066E964A87}"/>
    <cellStyle name="cf49" xfId="46" xr:uid="{B9454A26-3B07-4AFE-BF72-F4D238BDC8F6}"/>
    <cellStyle name="cf5" xfId="47" xr:uid="{88CF646E-7AC0-416B-A0A5-1466D8B66BFC}"/>
    <cellStyle name="cf50" xfId="48" xr:uid="{F1505C4E-495E-40C0-AC05-5882F41AD7B1}"/>
    <cellStyle name="cf51" xfId="49" xr:uid="{FB3B535A-1515-42EE-A057-9541384A5719}"/>
    <cellStyle name="cf52" xfId="50" xr:uid="{CF5B8748-2AF1-4DDF-8DEC-AE8345B1217D}"/>
    <cellStyle name="cf53" xfId="51" xr:uid="{DEE7FDF6-37B7-411C-81CE-21D6AAC69807}"/>
    <cellStyle name="cf54" xfId="52" xr:uid="{EAFED7C7-A808-44A4-AB3A-73D5FFD8049D}"/>
    <cellStyle name="cf55" xfId="53" xr:uid="{F1C5FDCE-541B-4D72-934E-53D6DEFE0A05}"/>
    <cellStyle name="cf56" xfId="54" xr:uid="{2AD96551-34CC-479E-8525-2CCA584FD4D9}"/>
    <cellStyle name="cf57" xfId="55" xr:uid="{2571E78D-37FA-47AB-A3E9-694A5993DA77}"/>
    <cellStyle name="cf58" xfId="56" xr:uid="{131F4B69-4628-42A6-BC40-C194D8F4F42A}"/>
    <cellStyle name="cf59" xfId="57" xr:uid="{676A337C-2626-47B2-B9C7-369D36FE9B89}"/>
    <cellStyle name="cf6" xfId="58" xr:uid="{42E84070-C7C5-40F4-A66B-4CF81D713B95}"/>
    <cellStyle name="cf60" xfId="59" xr:uid="{7B267E49-278F-4120-98AA-F527FA88EFDE}"/>
    <cellStyle name="cf61" xfId="60" xr:uid="{1433163F-B795-41E7-B2F2-988374C7D112}"/>
    <cellStyle name="cf62" xfId="61" xr:uid="{25008405-27A9-49B1-A8C3-AD4F7F642AD1}"/>
    <cellStyle name="cf63" xfId="62" xr:uid="{E959FA93-4BAB-4DB6-8700-74908C76AD71}"/>
    <cellStyle name="cf64" xfId="63" xr:uid="{6EF18340-B616-4950-8BFE-0FD8CCFBC69E}"/>
    <cellStyle name="cf65" xfId="64" xr:uid="{B984D279-5CF2-4B0B-BE3D-569A7B1975E6}"/>
    <cellStyle name="cf66" xfId="65" xr:uid="{A6E60E9E-49FB-48F8-B26F-A4F7509FB8EC}"/>
    <cellStyle name="cf67" xfId="66" xr:uid="{4D287151-3D4F-45AA-9EC7-0030AE71015C}"/>
    <cellStyle name="cf68" xfId="67" xr:uid="{6BF4C036-7120-4474-ACE0-1622210355FD}"/>
    <cellStyle name="cf69" xfId="68" xr:uid="{D5931F5D-143D-4387-AF55-4D51344ABA76}"/>
    <cellStyle name="cf7" xfId="69" xr:uid="{0C51ED07-2DD3-438A-9A65-52A75DC30D17}"/>
    <cellStyle name="cf70" xfId="70" xr:uid="{BAFFE0C7-41F2-47A6-A729-83F707607C8B}"/>
    <cellStyle name="cf71" xfId="71" xr:uid="{2863684A-5D2D-4838-AB59-9190271BF22F}"/>
    <cellStyle name="cf72" xfId="72" xr:uid="{DFA1EFE9-9FC8-402B-AA25-BE24D9173DE8}"/>
    <cellStyle name="cf73" xfId="73" xr:uid="{A76E66E8-F61F-4ADB-9187-6F9C6F95F68A}"/>
    <cellStyle name="cf74" xfId="74" xr:uid="{EC896424-624A-4905-8121-4B22D44474AC}"/>
    <cellStyle name="cf75" xfId="75" xr:uid="{AD4D2923-B0E8-4749-A369-06EC13752DEF}"/>
    <cellStyle name="cf76" xfId="76" xr:uid="{85D1C071-AE10-41D7-953A-EE83F61FA73C}"/>
    <cellStyle name="cf77" xfId="77" xr:uid="{861422A1-1A17-4F91-AE8F-428C06D09E31}"/>
    <cellStyle name="cf78" xfId="78" xr:uid="{8AEC7DB4-BEFA-4754-93BF-7DA0E588D935}"/>
    <cellStyle name="cf79" xfId="79" xr:uid="{C6E51C23-743D-4D5B-AEBC-C4B46AA5AA91}"/>
    <cellStyle name="cf8" xfId="80" xr:uid="{D04B7B7D-864C-472C-958B-AD849DDF50B7}"/>
    <cellStyle name="cf80" xfId="81" xr:uid="{C18A2166-7482-4FCA-AAE8-4C644289D049}"/>
    <cellStyle name="cf81" xfId="82" xr:uid="{7B81AFF6-0383-470D-8406-321DCF6E5B98}"/>
    <cellStyle name="cf82" xfId="83" xr:uid="{12925CC5-9E12-42B3-AB55-8352B70462D5}"/>
    <cellStyle name="cf83" xfId="84" xr:uid="{E9D773FB-0597-4EF5-9BCB-06FF89808472}"/>
    <cellStyle name="cf84" xfId="85" xr:uid="{47A7C2F2-6346-4944-9860-1DCA17C4A0EF}"/>
    <cellStyle name="cf85" xfId="86" xr:uid="{E5D2BAAD-110C-44E7-AB77-FC6C835EAC92}"/>
    <cellStyle name="cf86" xfId="87" xr:uid="{336AE88C-1B04-4EB5-8110-D4971C136714}"/>
    <cellStyle name="cf87" xfId="88" xr:uid="{750C2B84-1FB1-4A29-B4A5-8D1BF7FF4209}"/>
    <cellStyle name="cf9" xfId="89" xr:uid="{0DD7862A-88EA-4296-A900-AE5611A0AF0F}"/>
    <cellStyle name="Normal 2" xfId="90" xr:uid="{27859AC1-4D7D-4E50-BEF2-632280087B77}"/>
    <cellStyle name="Normal 3" xfId="91" xr:uid="{44BB5518-8D38-4815-A21C-30834D61C980}"/>
    <cellStyle name="Normalno" xfId="0" builtinId="0" customBuiltin="1"/>
    <cellStyle name="Obično 10" xfId="92" xr:uid="{E42C23F3-9B17-4A63-A5A6-8FBF8184D73D}"/>
    <cellStyle name="Obično 2" xfId="93" xr:uid="{C30F4554-559B-4EAA-996F-42400574A68A}"/>
    <cellStyle name="Obično 3" xfId="94" xr:uid="{B76EDF53-6995-4ABF-8DD5-8E29D7D3D067}"/>
    <cellStyle name="Obično 5" xfId="95" xr:uid="{2E68E132-58AF-43B0-B0AF-66A284153C1C}"/>
    <cellStyle name="Obično 6" xfId="96" xr:uid="{4E95ED00-2DC7-46ED-9671-829078149BC0}"/>
    <cellStyle name="Obično 7" xfId="97" xr:uid="{B4470A09-4A4B-4EA0-806E-37E8AEA6120C}"/>
    <cellStyle name="Obično 8" xfId="98" xr:uid="{EB52E6F7-11BE-4F0B-8E8B-EF8EB0D545DE}"/>
    <cellStyle name="Obično_melanija i branka" xfId="99" xr:uid="{9C7C5096-B779-4D4B-94F1-23FBFD82AFE6}"/>
    <cellStyle name="Postotak" xfId="2" builtinId="5" customBuiltin="1"/>
    <cellStyle name="Zarez" xfId="1" builtinId="3" customBuiltin="1"/>
  </cellStyles>
  <dxfs count="6">
    <dxf>
      <font>
        <color rgb="FF9C0006"/>
        <family val="2"/>
        <charset val="238"/>
      </font>
      <fill>
        <patternFill patternType="solid">
          <fgColor rgb="FFFFC7CE"/>
          <bgColor rgb="FFFFC7CE"/>
        </patternFill>
      </fill>
    </dxf>
    <dxf>
      <font>
        <color rgb="FF008000"/>
        <family val="2"/>
        <charset val="238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8CBAD"/>
          <bgColor rgb="FFF8CBAD"/>
        </patternFill>
      </fill>
    </dxf>
    <dxf>
      <fill>
        <patternFill patternType="solid">
          <fgColor rgb="FFDBDBDB"/>
          <bgColor rgb="FFDBDBDB"/>
        </patternFill>
      </fill>
    </dxf>
    <dxf>
      <fill>
        <patternFill patternType="solid">
          <fgColor rgb="FFDBDBDB"/>
          <bgColor rgb="FFDBDBDB"/>
        </patternFill>
      </fill>
    </dxf>
    <dxf>
      <font>
        <color rgb="FF9C0006"/>
        <family val="2"/>
        <charset val="238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colors>
    <mruColors>
      <color rgb="FFEFEFFF"/>
      <color rgb="FFFFFF99"/>
      <color rgb="FFC5C3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eetMetadata" Target="metadata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48A69-60EF-47F0-8773-8A546BE3DECA}">
  <dimension ref="A1:H19"/>
  <sheetViews>
    <sheetView workbookViewId="0">
      <selection activeCell="D23" sqref="D23"/>
    </sheetView>
  </sheetViews>
  <sheetFormatPr defaultRowHeight="15" x14ac:dyDescent="0.25"/>
  <cols>
    <col min="1" max="1" width="50.7109375" customWidth="1"/>
    <col min="2" max="8" width="15.7109375" customWidth="1"/>
    <col min="9" max="9" width="9.140625" customWidth="1"/>
  </cols>
  <sheetData>
    <row r="1" spans="1:8" x14ac:dyDescent="0.25">
      <c r="A1" s="336" t="s">
        <v>209</v>
      </c>
      <c r="B1" s="336"/>
      <c r="C1" s="336"/>
      <c r="D1" s="336"/>
      <c r="E1" s="336"/>
      <c r="F1" s="336"/>
      <c r="G1" s="336"/>
      <c r="H1" s="336"/>
    </row>
    <row r="2" spans="1:8" x14ac:dyDescent="0.25">
      <c r="A2" s="336"/>
      <c r="B2" s="336"/>
      <c r="C2" s="336"/>
      <c r="D2" s="336"/>
      <c r="E2" s="336"/>
      <c r="F2" s="336"/>
      <c r="G2" s="336"/>
      <c r="H2" s="336"/>
    </row>
    <row r="3" spans="1:8" x14ac:dyDescent="0.25">
      <c r="A3" s="32" t="s">
        <v>0</v>
      </c>
      <c r="B3" s="330"/>
      <c r="C3" s="330"/>
      <c r="D3" s="32" t="s">
        <v>1</v>
      </c>
      <c r="E3" s="330"/>
      <c r="F3" s="330"/>
      <c r="G3" s="1"/>
      <c r="H3" s="1"/>
    </row>
    <row r="4" spans="1:8" x14ac:dyDescent="0.25">
      <c r="A4" s="32" t="s">
        <v>2</v>
      </c>
      <c r="B4" s="335"/>
      <c r="C4" s="335"/>
      <c r="D4" s="32" t="s">
        <v>3</v>
      </c>
      <c r="E4" s="335"/>
      <c r="F4" s="335"/>
      <c r="G4" s="1"/>
      <c r="H4" s="1"/>
    </row>
    <row r="5" spans="1:8" x14ac:dyDescent="0.25">
      <c r="A5" s="32" t="s">
        <v>3</v>
      </c>
      <c r="B5" s="335"/>
      <c r="C5" s="335"/>
      <c r="D5" s="32" t="s">
        <v>4</v>
      </c>
      <c r="E5" s="330"/>
      <c r="F5" s="330"/>
      <c r="G5" s="1"/>
      <c r="H5" s="1"/>
    </row>
    <row r="6" spans="1:8" x14ac:dyDescent="0.25">
      <c r="A6" s="32" t="s">
        <v>4</v>
      </c>
      <c r="B6" s="330"/>
      <c r="C6" s="330"/>
      <c r="D6" s="35"/>
      <c r="E6" s="1"/>
      <c r="F6" s="1"/>
      <c r="G6" s="1"/>
      <c r="H6" s="1"/>
    </row>
    <row r="7" spans="1:8" x14ac:dyDescent="0.25">
      <c r="A7" s="331"/>
      <c r="B7" s="331"/>
      <c r="C7" s="331"/>
      <c r="D7" s="331"/>
      <c r="E7" s="331"/>
      <c r="F7" s="331"/>
      <c r="G7" s="1"/>
      <c r="H7" s="1"/>
    </row>
    <row r="8" spans="1:8" x14ac:dyDescent="0.25">
      <c r="A8" s="34" t="s">
        <v>5</v>
      </c>
      <c r="B8" s="29"/>
      <c r="C8" s="332" t="s">
        <v>6</v>
      </c>
      <c r="D8" s="332"/>
      <c r="E8" s="332"/>
      <c r="F8" s="332"/>
      <c r="G8" s="332"/>
      <c r="H8" s="332"/>
    </row>
    <row r="9" spans="1:8" x14ac:dyDescent="0.25">
      <c r="A9" s="34" t="s">
        <v>7</v>
      </c>
      <c r="B9" s="29"/>
      <c r="C9" s="332" t="s">
        <v>8</v>
      </c>
      <c r="D9" s="332"/>
      <c r="E9" s="332"/>
      <c r="F9" s="332"/>
      <c r="G9" s="332"/>
      <c r="H9" s="332"/>
    </row>
    <row r="10" spans="1:8" x14ac:dyDescent="0.25">
      <c r="A10" s="32" t="s">
        <v>9</v>
      </c>
      <c r="B10" s="2"/>
      <c r="C10" s="333" t="s">
        <v>10</v>
      </c>
      <c r="D10" s="333"/>
      <c r="E10" s="333"/>
      <c r="F10" s="333"/>
      <c r="G10" s="333"/>
      <c r="H10" s="333"/>
    </row>
    <row r="11" spans="1:8" x14ac:dyDescent="0.25">
      <c r="A11" s="32" t="s">
        <v>11</v>
      </c>
      <c r="B11" s="33">
        <f>ULAGANJE_IZVORI!I29</f>
        <v>0</v>
      </c>
      <c r="C11" s="333" t="s">
        <v>12</v>
      </c>
      <c r="D11" s="333"/>
      <c r="E11" s="333"/>
      <c r="F11" s="333"/>
      <c r="G11" s="333"/>
      <c r="H11" s="333"/>
    </row>
    <row r="12" spans="1:8" x14ac:dyDescent="0.25">
      <c r="A12" s="32" t="s">
        <v>13</v>
      </c>
      <c r="B12" s="3"/>
      <c r="C12" s="333" t="s">
        <v>14</v>
      </c>
      <c r="D12" s="333"/>
      <c r="E12" s="333"/>
      <c r="F12" s="333"/>
      <c r="G12" s="333"/>
      <c r="H12" s="333"/>
    </row>
    <row r="13" spans="1:8" x14ac:dyDescent="0.25">
      <c r="A13" s="331"/>
      <c r="B13" s="331"/>
      <c r="C13" s="331"/>
      <c r="D13" s="331"/>
      <c r="E13" s="331"/>
      <c r="F13" s="331"/>
      <c r="G13" s="331"/>
      <c r="H13" s="1"/>
    </row>
    <row r="14" spans="1:8" x14ac:dyDescent="0.25">
      <c r="A14" s="30"/>
      <c r="B14" s="30"/>
      <c r="C14" s="30"/>
      <c r="D14" s="31"/>
      <c r="E14" s="30"/>
      <c r="F14" s="30"/>
      <c r="G14" s="30"/>
      <c r="H14" s="30"/>
    </row>
    <row r="15" spans="1:8" x14ac:dyDescent="0.25">
      <c r="A15" s="30"/>
      <c r="B15" s="30"/>
      <c r="C15" s="30"/>
      <c r="D15" s="31"/>
      <c r="E15" s="30"/>
      <c r="F15" s="30"/>
      <c r="G15" s="30"/>
      <c r="H15" s="30"/>
    </row>
    <row r="16" spans="1:8" ht="15.75" x14ac:dyDescent="0.25">
      <c r="A16" s="334" t="s">
        <v>15</v>
      </c>
      <c r="B16" s="334"/>
      <c r="C16" s="334"/>
      <c r="D16" s="334"/>
      <c r="E16" s="334"/>
      <c r="F16" s="334"/>
      <c r="G16" s="334"/>
      <c r="H16" s="334"/>
    </row>
    <row r="17" spans="1:8" x14ac:dyDescent="0.25">
      <c r="A17" s="313" t="s">
        <v>16</v>
      </c>
      <c r="B17" s="313"/>
      <c r="C17" s="313"/>
      <c r="D17" s="313"/>
      <c r="E17" s="313"/>
      <c r="F17" s="313"/>
      <c r="G17" s="313"/>
      <c r="H17" s="313"/>
    </row>
    <row r="18" spans="1:8" x14ac:dyDescent="0.25">
      <c r="A18" s="313" t="s">
        <v>17</v>
      </c>
      <c r="B18" s="313"/>
      <c r="C18" s="313"/>
      <c r="D18" s="313"/>
      <c r="E18" s="313"/>
      <c r="F18" s="313"/>
      <c r="G18" s="313"/>
      <c r="H18" s="313"/>
    </row>
    <row r="19" spans="1:8" ht="28.5" customHeight="1" x14ac:dyDescent="0.25">
      <c r="A19" s="313" t="s">
        <v>18</v>
      </c>
      <c r="B19" s="313"/>
      <c r="C19" s="313"/>
      <c r="D19" s="313"/>
      <c r="E19" s="313"/>
      <c r="F19" s="313"/>
      <c r="G19" s="313"/>
      <c r="H19" s="313"/>
    </row>
  </sheetData>
  <sheetProtection algorithmName="SHA-512" hashValue="2OVsWzH001JgSv50/yhD0fi1NnEnNXGhgQ/Y9oKVnNICSKMalEFIvShgz3UV5UEqLyW5yjo3tlQO/lXhuG2ZVw==" saltValue="TRadLV38U5WQ7EsPcUVmGA==" spinCount="100000" sheet="1" objects="1" scenarios="1"/>
  <mergeCells count="19">
    <mergeCell ref="B5:C5"/>
    <mergeCell ref="E5:F5"/>
    <mergeCell ref="A1:H2"/>
    <mergeCell ref="B3:C3"/>
    <mergeCell ref="E3:F3"/>
    <mergeCell ref="B4:C4"/>
    <mergeCell ref="E4:F4"/>
    <mergeCell ref="A19:H19"/>
    <mergeCell ref="B6:C6"/>
    <mergeCell ref="A7:F7"/>
    <mergeCell ref="C8:H8"/>
    <mergeCell ref="C9:H9"/>
    <mergeCell ref="C10:H10"/>
    <mergeCell ref="C11:H11"/>
    <mergeCell ref="C12:H12"/>
    <mergeCell ref="A13:G13"/>
    <mergeCell ref="A16:H16"/>
    <mergeCell ref="A17:H17"/>
    <mergeCell ref="A18:H18"/>
  </mergeCells>
  <pageMargins left="0.70000000000000007" right="0.70000000000000007" top="0.75" bottom="0.75" header="0.30000000000000004" footer="0.3000000000000000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126BA-D16D-43DF-B649-83FBE9FCB364}">
  <dimension ref="A1:J49"/>
  <sheetViews>
    <sheetView tabSelected="1" zoomScaleNormal="100" workbookViewId="0">
      <selection activeCell="H13" sqref="H13"/>
    </sheetView>
  </sheetViews>
  <sheetFormatPr defaultRowHeight="15" x14ac:dyDescent="0.25"/>
  <cols>
    <col min="1" max="1" width="4.5703125" customWidth="1"/>
    <col min="2" max="2" width="20" customWidth="1"/>
    <col min="3" max="5" width="12.7109375" customWidth="1"/>
    <col min="6" max="6" width="15.7109375" customWidth="1"/>
    <col min="7" max="7" width="23.28515625" customWidth="1"/>
    <col min="8" max="8" width="12.5703125" customWidth="1"/>
    <col min="9" max="9" width="13.7109375" customWidth="1"/>
    <col min="10" max="10" width="11.5703125" customWidth="1"/>
    <col min="11" max="11" width="9.140625" customWidth="1"/>
  </cols>
  <sheetData>
    <row r="1" spans="1:10" ht="24" thickBot="1" x14ac:dyDescent="0.3">
      <c r="A1" s="326" t="s">
        <v>19</v>
      </c>
      <c r="B1" s="326"/>
      <c r="C1" s="326"/>
      <c r="D1" s="326"/>
      <c r="E1" s="326"/>
      <c r="F1" s="326"/>
      <c r="G1" s="326"/>
      <c r="H1" s="68"/>
      <c r="I1" s="68"/>
      <c r="J1" s="69"/>
    </row>
    <row r="2" spans="1:10" ht="15.75" thickBot="1" x14ac:dyDescent="0.3">
      <c r="A2" s="327" t="s">
        <v>20</v>
      </c>
      <c r="B2" s="327"/>
      <c r="C2" s="328" t="s">
        <v>21</v>
      </c>
      <c r="D2" s="328"/>
      <c r="E2" s="328"/>
      <c r="F2" s="324" t="s">
        <v>22</v>
      </c>
      <c r="G2" s="329" t="s">
        <v>23</v>
      </c>
      <c r="H2" s="325" t="s">
        <v>208</v>
      </c>
      <c r="I2" s="320" t="s">
        <v>24</v>
      </c>
      <c r="J2" s="30"/>
    </row>
    <row r="3" spans="1:10" ht="15.75" thickBot="1" x14ac:dyDescent="0.3">
      <c r="A3" s="327"/>
      <c r="B3" s="327"/>
      <c r="C3" s="70">
        <v>2026</v>
      </c>
      <c r="D3" s="70">
        <v>2027</v>
      </c>
      <c r="E3" s="70">
        <v>2028</v>
      </c>
      <c r="F3" s="324"/>
      <c r="G3" s="329"/>
      <c r="H3" s="325"/>
      <c r="I3" s="320"/>
      <c r="J3" s="30"/>
    </row>
    <row r="4" spans="1:10" ht="15.75" thickBot="1" x14ac:dyDescent="0.3">
      <c r="A4" s="327"/>
      <c r="B4" s="327"/>
      <c r="C4" s="71">
        <v>1</v>
      </c>
      <c r="D4" s="71">
        <v>2</v>
      </c>
      <c r="E4" s="71">
        <v>3</v>
      </c>
      <c r="F4" s="324"/>
      <c r="G4" s="329"/>
      <c r="H4" s="325"/>
      <c r="I4" s="320"/>
      <c r="J4" s="30"/>
    </row>
    <row r="5" spans="1:10" ht="19.5" thickBot="1" x14ac:dyDescent="0.3">
      <c r="A5" s="321" t="s">
        <v>25</v>
      </c>
      <c r="B5" s="321"/>
      <c r="C5" s="321"/>
      <c r="D5" s="321"/>
      <c r="E5" s="321"/>
      <c r="F5" s="321"/>
      <c r="G5" s="329"/>
      <c r="H5" s="325"/>
      <c r="I5" s="320"/>
      <c r="J5" s="43"/>
    </row>
    <row r="6" spans="1:10" ht="15.75" thickBot="1" x14ac:dyDescent="0.3">
      <c r="A6" s="61" t="s">
        <v>26</v>
      </c>
      <c r="B6" s="72" t="s">
        <v>27</v>
      </c>
      <c r="C6" s="73">
        <f>SUM(C7:C11)</f>
        <v>0</v>
      </c>
      <c r="D6" s="73">
        <f>SUM(D7:D11)</f>
        <v>0</v>
      </c>
      <c r="E6" s="73">
        <f>SUM(E7:E11)</f>
        <v>0</v>
      </c>
      <c r="F6" s="74">
        <f t="shared" ref="F6:F28" si="0">SUM(C6:E6)</f>
        <v>0</v>
      </c>
      <c r="G6" s="58">
        <f t="shared" ref="G6:G22" si="1">SUM(C6:E6)</f>
        <v>0</v>
      </c>
      <c r="H6" s="64"/>
      <c r="I6" s="58">
        <f>SUM(I7:I11)</f>
        <v>0</v>
      </c>
      <c r="J6" s="51"/>
    </row>
    <row r="7" spans="1:10" ht="15.75" thickBot="1" x14ac:dyDescent="0.3">
      <c r="A7" s="56" t="s">
        <v>28</v>
      </c>
      <c r="B7" s="4"/>
      <c r="C7" s="5"/>
      <c r="D7" s="5"/>
      <c r="E7" s="5"/>
      <c r="F7" s="67">
        <f t="shared" si="0"/>
        <v>0</v>
      </c>
      <c r="G7" s="60">
        <f t="shared" si="1"/>
        <v>0</v>
      </c>
      <c r="H7" s="36">
        <v>0</v>
      </c>
      <c r="I7" s="60">
        <f>G7*H7</f>
        <v>0</v>
      </c>
      <c r="J7" s="54"/>
    </row>
    <row r="8" spans="1:10" ht="15.75" thickBot="1" x14ac:dyDescent="0.3">
      <c r="A8" s="56" t="s">
        <v>29</v>
      </c>
      <c r="B8" s="6"/>
      <c r="C8" s="5"/>
      <c r="D8" s="5"/>
      <c r="E8" s="5"/>
      <c r="F8" s="57">
        <f t="shared" si="0"/>
        <v>0</v>
      </c>
      <c r="G8" s="59">
        <f t="shared" si="1"/>
        <v>0</v>
      </c>
      <c r="H8" s="36">
        <v>0</v>
      </c>
      <c r="I8" s="50">
        <f>G8*H8</f>
        <v>0</v>
      </c>
      <c r="J8" s="54"/>
    </row>
    <row r="9" spans="1:10" ht="15.75" thickBot="1" x14ac:dyDescent="0.3">
      <c r="A9" s="56" t="s">
        <v>30</v>
      </c>
      <c r="B9" s="6"/>
      <c r="C9" s="5"/>
      <c r="D9" s="5"/>
      <c r="E9" s="5"/>
      <c r="F9" s="57">
        <f t="shared" si="0"/>
        <v>0</v>
      </c>
      <c r="G9" s="59">
        <f t="shared" si="1"/>
        <v>0</v>
      </c>
      <c r="H9" s="36">
        <v>0</v>
      </c>
      <c r="I9" s="50">
        <f>G9*H9</f>
        <v>0</v>
      </c>
      <c r="J9" s="54"/>
    </row>
    <row r="10" spans="1:10" ht="15.75" thickBot="1" x14ac:dyDescent="0.3">
      <c r="A10" s="56" t="s">
        <v>31</v>
      </c>
      <c r="B10" s="6"/>
      <c r="C10" s="5"/>
      <c r="D10" s="5"/>
      <c r="E10" s="5"/>
      <c r="F10" s="57">
        <f t="shared" si="0"/>
        <v>0</v>
      </c>
      <c r="G10" s="59">
        <f t="shared" si="1"/>
        <v>0</v>
      </c>
      <c r="H10" s="36">
        <v>0</v>
      </c>
      <c r="I10" s="50">
        <f>G10*H10</f>
        <v>0</v>
      </c>
      <c r="J10" s="54"/>
    </row>
    <row r="11" spans="1:10" ht="15.75" thickBot="1" x14ac:dyDescent="0.3">
      <c r="A11" s="56" t="s">
        <v>32</v>
      </c>
      <c r="B11" s="6"/>
      <c r="C11" s="5"/>
      <c r="D11" s="5"/>
      <c r="E11" s="5"/>
      <c r="F11" s="57">
        <f t="shared" si="0"/>
        <v>0</v>
      </c>
      <c r="G11" s="55">
        <f t="shared" si="1"/>
        <v>0</v>
      </c>
      <c r="H11" s="36">
        <v>0</v>
      </c>
      <c r="I11" s="65">
        <f>G11*H11</f>
        <v>0</v>
      </c>
      <c r="J11" s="54"/>
    </row>
    <row r="12" spans="1:10" ht="15.75" thickBot="1" x14ac:dyDescent="0.3">
      <c r="A12" s="61" t="s">
        <v>33</v>
      </c>
      <c r="B12" s="62" t="s">
        <v>34</v>
      </c>
      <c r="C12" s="63">
        <f>SUM(C13:C22)</f>
        <v>0</v>
      </c>
      <c r="D12" s="66">
        <f>SUM(D13:D22)</f>
        <v>0</v>
      </c>
      <c r="E12" s="66">
        <f>SUM(E13:E22)</f>
        <v>0</v>
      </c>
      <c r="F12" s="57">
        <f t="shared" si="0"/>
        <v>0</v>
      </c>
      <c r="G12" s="58">
        <f t="shared" si="1"/>
        <v>0</v>
      </c>
      <c r="H12" s="64"/>
      <c r="I12" s="58">
        <f>SUM(I13:I22)</f>
        <v>0</v>
      </c>
      <c r="J12" s="51"/>
    </row>
    <row r="13" spans="1:10" ht="15.75" thickBot="1" x14ac:dyDescent="0.3">
      <c r="A13" s="56" t="s">
        <v>29</v>
      </c>
      <c r="B13" s="6"/>
      <c r="C13" s="5"/>
      <c r="D13" s="5"/>
      <c r="E13" s="5"/>
      <c r="F13" s="57">
        <f t="shared" si="0"/>
        <v>0</v>
      </c>
      <c r="G13" s="60">
        <f t="shared" si="1"/>
        <v>0</v>
      </c>
      <c r="H13" s="36">
        <v>0</v>
      </c>
      <c r="I13" s="60">
        <f t="shared" ref="I13:I22" si="2">G13*H13</f>
        <v>0</v>
      </c>
      <c r="J13" s="54"/>
    </row>
    <row r="14" spans="1:10" ht="15.75" thickBot="1" x14ac:dyDescent="0.3">
      <c r="A14" s="56" t="s">
        <v>35</v>
      </c>
      <c r="B14" s="6"/>
      <c r="C14" s="5"/>
      <c r="D14" s="5"/>
      <c r="E14" s="5"/>
      <c r="F14" s="57">
        <f t="shared" si="0"/>
        <v>0</v>
      </c>
      <c r="G14" s="59">
        <f t="shared" si="1"/>
        <v>0</v>
      </c>
      <c r="H14" s="36">
        <v>0</v>
      </c>
      <c r="I14" s="50">
        <f t="shared" si="2"/>
        <v>0</v>
      </c>
      <c r="J14" s="54"/>
    </row>
    <row r="15" spans="1:10" ht="15.75" thickBot="1" x14ac:dyDescent="0.3">
      <c r="A15" s="56" t="s">
        <v>36</v>
      </c>
      <c r="B15" s="6"/>
      <c r="C15" s="5"/>
      <c r="D15" s="5"/>
      <c r="E15" s="5"/>
      <c r="F15" s="57">
        <f t="shared" si="0"/>
        <v>0</v>
      </c>
      <c r="G15" s="59">
        <f t="shared" si="1"/>
        <v>0</v>
      </c>
      <c r="H15" s="36">
        <v>0</v>
      </c>
      <c r="I15" s="50">
        <f t="shared" si="2"/>
        <v>0</v>
      </c>
      <c r="J15" s="54"/>
    </row>
    <row r="16" spans="1:10" ht="15.75" thickBot="1" x14ac:dyDescent="0.3">
      <c r="A16" s="56" t="s">
        <v>37</v>
      </c>
      <c r="B16" s="6"/>
      <c r="C16" s="5"/>
      <c r="D16" s="5"/>
      <c r="E16" s="5"/>
      <c r="F16" s="57">
        <f t="shared" si="0"/>
        <v>0</v>
      </c>
      <c r="G16" s="59">
        <f t="shared" si="1"/>
        <v>0</v>
      </c>
      <c r="H16" s="36">
        <v>0</v>
      </c>
      <c r="I16" s="50">
        <f t="shared" si="2"/>
        <v>0</v>
      </c>
      <c r="J16" s="54"/>
    </row>
    <row r="17" spans="1:10" ht="15.75" thickBot="1" x14ac:dyDescent="0.3">
      <c r="A17" s="56" t="s">
        <v>38</v>
      </c>
      <c r="B17" s="6"/>
      <c r="C17" s="5"/>
      <c r="D17" s="5"/>
      <c r="E17" s="5"/>
      <c r="F17" s="57">
        <f t="shared" si="0"/>
        <v>0</v>
      </c>
      <c r="G17" s="59">
        <f t="shared" si="1"/>
        <v>0</v>
      </c>
      <c r="H17" s="36">
        <v>0</v>
      </c>
      <c r="I17" s="50">
        <f t="shared" si="2"/>
        <v>0</v>
      </c>
      <c r="J17" s="54"/>
    </row>
    <row r="18" spans="1:10" ht="15.75" thickBot="1" x14ac:dyDescent="0.3">
      <c r="A18" s="56" t="s">
        <v>39</v>
      </c>
      <c r="B18" s="6"/>
      <c r="C18" s="5"/>
      <c r="D18" s="5"/>
      <c r="E18" s="5"/>
      <c r="F18" s="57">
        <f t="shared" si="0"/>
        <v>0</v>
      </c>
      <c r="G18" s="59">
        <f t="shared" si="1"/>
        <v>0</v>
      </c>
      <c r="H18" s="36">
        <v>0</v>
      </c>
      <c r="I18" s="50">
        <f t="shared" si="2"/>
        <v>0</v>
      </c>
      <c r="J18" s="54"/>
    </row>
    <row r="19" spans="1:10" ht="15.75" thickBot="1" x14ac:dyDescent="0.3">
      <c r="A19" s="56" t="s">
        <v>40</v>
      </c>
      <c r="B19" s="6"/>
      <c r="C19" s="5"/>
      <c r="D19" s="5"/>
      <c r="E19" s="5"/>
      <c r="F19" s="57">
        <f t="shared" si="0"/>
        <v>0</v>
      </c>
      <c r="G19" s="59">
        <f t="shared" si="1"/>
        <v>0</v>
      </c>
      <c r="H19" s="36">
        <v>0</v>
      </c>
      <c r="I19" s="50">
        <f t="shared" si="2"/>
        <v>0</v>
      </c>
      <c r="J19" s="54"/>
    </row>
    <row r="20" spans="1:10" ht="15.75" thickBot="1" x14ac:dyDescent="0.3">
      <c r="A20" s="56" t="s">
        <v>41</v>
      </c>
      <c r="B20" s="6"/>
      <c r="C20" s="5"/>
      <c r="D20" s="5"/>
      <c r="E20" s="5"/>
      <c r="F20" s="57">
        <f t="shared" si="0"/>
        <v>0</v>
      </c>
      <c r="G20" s="59">
        <f t="shared" si="1"/>
        <v>0</v>
      </c>
      <c r="H20" s="36">
        <v>0</v>
      </c>
      <c r="I20" s="50">
        <f t="shared" si="2"/>
        <v>0</v>
      </c>
      <c r="J20" s="54"/>
    </row>
    <row r="21" spans="1:10" ht="15.75" thickBot="1" x14ac:dyDescent="0.3">
      <c r="A21" s="56" t="s">
        <v>42</v>
      </c>
      <c r="B21" s="6"/>
      <c r="C21" s="5"/>
      <c r="D21" s="5"/>
      <c r="E21" s="5"/>
      <c r="F21" s="57">
        <f t="shared" si="0"/>
        <v>0</v>
      </c>
      <c r="G21" s="59">
        <f t="shared" si="1"/>
        <v>0</v>
      </c>
      <c r="H21" s="36">
        <v>0</v>
      </c>
      <c r="I21" s="50">
        <f t="shared" si="2"/>
        <v>0</v>
      </c>
      <c r="J21" s="54"/>
    </row>
    <row r="22" spans="1:10" ht="15.75" thickBot="1" x14ac:dyDescent="0.3">
      <c r="A22" s="56" t="s">
        <v>43</v>
      </c>
      <c r="B22" s="6"/>
      <c r="C22" s="5"/>
      <c r="D22" s="5"/>
      <c r="E22" s="5"/>
      <c r="F22" s="57">
        <f t="shared" si="0"/>
        <v>0</v>
      </c>
      <c r="G22" s="55">
        <f t="shared" si="1"/>
        <v>0</v>
      </c>
      <c r="H22" s="36">
        <v>0</v>
      </c>
      <c r="I22" s="65">
        <f t="shared" si="2"/>
        <v>0</v>
      </c>
      <c r="J22" s="54"/>
    </row>
    <row r="23" spans="1:10" ht="15.75" thickBot="1" x14ac:dyDescent="0.3">
      <c r="A23" s="61" t="s">
        <v>44</v>
      </c>
      <c r="B23" s="62" t="s">
        <v>45</v>
      </c>
      <c r="C23" s="63">
        <f>SUM(C24:C28)</f>
        <v>0</v>
      </c>
      <c r="D23" s="63">
        <f>SUM(D24:D28)</f>
        <v>0</v>
      </c>
      <c r="E23" s="63">
        <f>SUM(E24:E28)</f>
        <v>0</v>
      </c>
      <c r="F23" s="57">
        <f t="shared" si="0"/>
        <v>0</v>
      </c>
      <c r="G23" s="58">
        <v>0</v>
      </c>
      <c r="H23" s="64"/>
      <c r="I23" s="216">
        <v>0</v>
      </c>
      <c r="J23" s="51"/>
    </row>
    <row r="24" spans="1:10" ht="15.75" thickBot="1" x14ac:dyDescent="0.3">
      <c r="A24" s="56" t="s">
        <v>30</v>
      </c>
      <c r="B24" s="6"/>
      <c r="C24" s="5"/>
      <c r="D24" s="5"/>
      <c r="E24" s="5"/>
      <c r="F24" s="57">
        <f t="shared" si="0"/>
        <v>0</v>
      </c>
      <c r="G24" s="60">
        <v>0</v>
      </c>
      <c r="H24" s="36">
        <v>0</v>
      </c>
      <c r="I24" s="60">
        <f>G24*H24</f>
        <v>0</v>
      </c>
      <c r="J24" s="54"/>
    </row>
    <row r="25" spans="1:10" ht="15.75" thickBot="1" x14ac:dyDescent="0.3">
      <c r="A25" s="56" t="s">
        <v>46</v>
      </c>
      <c r="B25" s="6"/>
      <c r="C25" s="5"/>
      <c r="D25" s="5"/>
      <c r="E25" s="5"/>
      <c r="F25" s="57">
        <f t="shared" si="0"/>
        <v>0</v>
      </c>
      <c r="G25" s="59">
        <v>0</v>
      </c>
      <c r="H25" s="37">
        <v>0</v>
      </c>
      <c r="I25" s="50">
        <f t="shared" ref="I25:I28" si="3">G25*H25</f>
        <v>0</v>
      </c>
      <c r="J25" s="54"/>
    </row>
    <row r="26" spans="1:10" ht="15.75" thickBot="1" x14ac:dyDescent="0.3">
      <c r="A26" s="56" t="s">
        <v>47</v>
      </c>
      <c r="B26" s="6"/>
      <c r="C26" s="5"/>
      <c r="D26" s="5"/>
      <c r="E26" s="5"/>
      <c r="F26" s="57">
        <f t="shared" si="0"/>
        <v>0</v>
      </c>
      <c r="G26" s="59">
        <v>0</v>
      </c>
      <c r="H26" s="37">
        <v>0</v>
      </c>
      <c r="I26" s="50">
        <f t="shared" si="3"/>
        <v>0</v>
      </c>
      <c r="J26" s="54"/>
    </row>
    <row r="27" spans="1:10" ht="15.75" thickBot="1" x14ac:dyDescent="0.3">
      <c r="A27" s="56" t="s">
        <v>48</v>
      </c>
      <c r="B27" s="6"/>
      <c r="C27" s="5"/>
      <c r="D27" s="5"/>
      <c r="E27" s="5"/>
      <c r="F27" s="57">
        <f t="shared" si="0"/>
        <v>0</v>
      </c>
      <c r="G27" s="58">
        <v>0</v>
      </c>
      <c r="H27" s="37">
        <v>0</v>
      </c>
      <c r="I27" s="50">
        <f t="shared" si="3"/>
        <v>0</v>
      </c>
      <c r="J27" s="54"/>
    </row>
    <row r="28" spans="1:10" ht="15.75" thickBot="1" x14ac:dyDescent="0.3">
      <c r="A28" s="56" t="s">
        <v>49</v>
      </c>
      <c r="B28" s="6"/>
      <c r="C28" s="5"/>
      <c r="D28" s="5"/>
      <c r="E28" s="5"/>
      <c r="F28" s="41">
        <f t="shared" si="0"/>
        <v>0</v>
      </c>
      <c r="G28" s="55">
        <v>0</v>
      </c>
      <c r="H28" s="38">
        <v>0</v>
      </c>
      <c r="I28" s="65">
        <f t="shared" si="3"/>
        <v>0</v>
      </c>
      <c r="J28" s="54"/>
    </row>
    <row r="29" spans="1:10" ht="15.75" thickBot="1" x14ac:dyDescent="0.3">
      <c r="A29" s="322" t="s">
        <v>50</v>
      </c>
      <c r="B29" s="322"/>
      <c r="C29" s="39">
        <f>SUM(C6+C12+C23)</f>
        <v>0</v>
      </c>
      <c r="D29" s="39">
        <f>SUM(D6+D12+D23)</f>
        <v>0</v>
      </c>
      <c r="E29" s="47">
        <f>SUM(E6+E12+E23)</f>
        <v>0</v>
      </c>
      <c r="F29" s="48">
        <f>SUM(C29:E29)</f>
        <v>0</v>
      </c>
      <c r="G29" s="49">
        <f>SUM(G6+G12)</f>
        <v>0</v>
      </c>
      <c r="H29" s="217"/>
      <c r="I29" s="218">
        <f>MIN(SUM(I6+I12),500000)</f>
        <v>0</v>
      </c>
      <c r="J29" s="51"/>
    </row>
    <row r="30" spans="1:10" ht="19.5" thickBot="1" x14ac:dyDescent="0.3">
      <c r="A30" s="321" t="s">
        <v>51</v>
      </c>
      <c r="B30" s="321"/>
      <c r="C30" s="321"/>
      <c r="D30" s="321"/>
      <c r="E30" s="321"/>
      <c r="F30" s="321"/>
      <c r="G30" s="321"/>
      <c r="H30" s="30"/>
      <c r="I30" s="43"/>
      <c r="J30" s="43"/>
    </row>
    <row r="31" spans="1:10" ht="15.75" thickBot="1" x14ac:dyDescent="0.3">
      <c r="A31" s="323" t="s">
        <v>52</v>
      </c>
      <c r="B31" s="323"/>
      <c r="C31" s="52">
        <v>2026</v>
      </c>
      <c r="D31" s="52">
        <v>2027</v>
      </c>
      <c r="E31" s="52">
        <v>2028</v>
      </c>
      <c r="F31" s="324" t="s">
        <v>22</v>
      </c>
      <c r="G31" s="324"/>
      <c r="H31" s="30"/>
      <c r="I31" s="43"/>
      <c r="J31" s="43"/>
    </row>
    <row r="32" spans="1:10" ht="29.25" customHeight="1" thickBot="1" x14ac:dyDescent="0.3">
      <c r="A32" s="323"/>
      <c r="B32" s="323"/>
      <c r="C32" s="53">
        <v>1</v>
      </c>
      <c r="D32" s="53">
        <v>2</v>
      </c>
      <c r="E32" s="53">
        <v>3</v>
      </c>
      <c r="F32" s="324"/>
      <c r="G32" s="324"/>
      <c r="H32" s="30"/>
      <c r="I32" s="43"/>
      <c r="J32" s="43"/>
    </row>
    <row r="33" spans="1:10" ht="15.75" thickBot="1" x14ac:dyDescent="0.3">
      <c r="A33" s="45" t="s">
        <v>26</v>
      </c>
      <c r="B33" s="46" t="s">
        <v>53</v>
      </c>
      <c r="C33" s="39">
        <f>SUM(C34:C36)</f>
        <v>0</v>
      </c>
      <c r="D33" s="39">
        <f>SUM(D34:D36)</f>
        <v>0</v>
      </c>
      <c r="E33" s="39">
        <f>SUM(E34:E36)</f>
        <v>0</v>
      </c>
      <c r="F33" s="314">
        <f t="shared" ref="F33:F40" si="4">SUM(C33:E33)</f>
        <v>0</v>
      </c>
      <c r="G33" s="314"/>
      <c r="H33" s="30"/>
      <c r="I33" s="43"/>
      <c r="J33" s="43"/>
    </row>
    <row r="34" spans="1:10" x14ac:dyDescent="0.25">
      <c r="A34" s="44" t="s">
        <v>28</v>
      </c>
      <c r="B34" s="7"/>
      <c r="C34" s="8"/>
      <c r="D34" s="8"/>
      <c r="E34" s="8"/>
      <c r="F34" s="315">
        <f t="shared" si="4"/>
        <v>0</v>
      </c>
      <c r="G34" s="315"/>
      <c r="H34" s="30"/>
      <c r="I34" s="43"/>
      <c r="J34" s="43"/>
    </row>
    <row r="35" spans="1:10" x14ac:dyDescent="0.25">
      <c r="A35" s="44" t="s">
        <v>54</v>
      </c>
      <c r="B35" s="9"/>
      <c r="C35" s="10"/>
      <c r="D35" s="10"/>
      <c r="E35" s="10"/>
      <c r="F35" s="316">
        <f t="shared" si="4"/>
        <v>0</v>
      </c>
      <c r="G35" s="316"/>
      <c r="H35" s="30"/>
      <c r="I35" s="43"/>
      <c r="J35" s="43"/>
    </row>
    <row r="36" spans="1:10" ht="15.75" thickBot="1" x14ac:dyDescent="0.3">
      <c r="A36" s="44" t="s">
        <v>55</v>
      </c>
      <c r="B36" s="11"/>
      <c r="C36" s="12"/>
      <c r="D36" s="12"/>
      <c r="E36" s="12"/>
      <c r="F36" s="317">
        <f t="shared" si="4"/>
        <v>0</v>
      </c>
      <c r="G36" s="317"/>
      <c r="H36" s="30"/>
      <c r="I36" s="43"/>
      <c r="J36" s="43"/>
    </row>
    <row r="37" spans="1:10" ht="15.75" thickBot="1" x14ac:dyDescent="0.3">
      <c r="A37" s="45" t="s">
        <v>33</v>
      </c>
      <c r="B37" s="46" t="s">
        <v>56</v>
      </c>
      <c r="C37" s="39">
        <f>SUM(C38:C39)</f>
        <v>0</v>
      </c>
      <c r="D37" s="39">
        <f>SUM(D38:D39)</f>
        <v>0</v>
      </c>
      <c r="E37" s="39">
        <f>SUM(E38:E39)</f>
        <v>0</v>
      </c>
      <c r="F37" s="314">
        <f t="shared" si="4"/>
        <v>0</v>
      </c>
      <c r="G37" s="314"/>
      <c r="H37" s="30"/>
      <c r="I37" s="43"/>
      <c r="J37" s="43"/>
    </row>
    <row r="38" spans="1:10" ht="25.5" customHeight="1" x14ac:dyDescent="0.25">
      <c r="A38" s="44" t="s">
        <v>57</v>
      </c>
      <c r="B38" s="13" t="s">
        <v>58</v>
      </c>
      <c r="C38" s="8">
        <v>0</v>
      </c>
      <c r="D38" s="8">
        <v>0</v>
      </c>
      <c r="E38" s="8">
        <v>0</v>
      </c>
      <c r="F38" s="315">
        <f t="shared" si="4"/>
        <v>0</v>
      </c>
      <c r="G38" s="315"/>
      <c r="H38" s="30"/>
      <c r="I38" s="43"/>
      <c r="J38" s="43"/>
    </row>
    <row r="39" spans="1:10" ht="25.5" customHeight="1" thickBot="1" x14ac:dyDescent="0.3">
      <c r="A39" s="42" t="s">
        <v>35</v>
      </c>
      <c r="B39" s="14" t="s">
        <v>59</v>
      </c>
      <c r="C39" s="12">
        <v>0</v>
      </c>
      <c r="D39" s="12">
        <v>0</v>
      </c>
      <c r="E39" s="12">
        <v>0</v>
      </c>
      <c r="F39" s="317">
        <f t="shared" si="4"/>
        <v>0</v>
      </c>
      <c r="G39" s="317"/>
      <c r="H39" s="30"/>
      <c r="I39" s="30"/>
      <c r="J39" s="30"/>
    </row>
    <row r="40" spans="1:10" ht="15.75" thickBot="1" x14ac:dyDescent="0.3">
      <c r="A40" s="318" t="s">
        <v>60</v>
      </c>
      <c r="B40" s="318"/>
      <c r="C40" s="39">
        <f>SUM(C33+C37)</f>
        <v>0</v>
      </c>
      <c r="D40" s="39">
        <f>SUM(D33+D37)</f>
        <v>0</v>
      </c>
      <c r="E40" s="268">
        <f>SUM(E33+E37)</f>
        <v>0</v>
      </c>
      <c r="F40" s="314">
        <f t="shared" si="4"/>
        <v>0</v>
      </c>
      <c r="G40" s="314"/>
      <c r="H40" s="30"/>
      <c r="I40" s="30"/>
      <c r="J40" s="30"/>
    </row>
    <row r="41" spans="1:10" x14ac:dyDescent="0.25">
      <c r="A41" s="40"/>
      <c r="B41" s="30"/>
      <c r="C41" s="30"/>
      <c r="D41" s="30"/>
      <c r="E41" s="30"/>
      <c r="F41" s="30"/>
      <c r="G41" s="30"/>
      <c r="H41" s="30"/>
      <c r="I41" s="40"/>
      <c r="J41" s="30"/>
    </row>
    <row r="42" spans="1:10" ht="15.75" x14ac:dyDescent="0.25">
      <c r="A42" s="319" t="s">
        <v>61</v>
      </c>
      <c r="B42" s="319"/>
      <c r="C42" s="319"/>
      <c r="D42" s="319"/>
      <c r="E42" s="319"/>
      <c r="F42" s="319"/>
      <c r="G42" s="319"/>
      <c r="H42" s="319"/>
      <c r="I42" s="319"/>
      <c r="J42" s="319"/>
    </row>
    <row r="43" spans="1:10" ht="24.75" customHeight="1" x14ac:dyDescent="0.25">
      <c r="A43" s="312" t="s">
        <v>62</v>
      </c>
      <c r="B43" s="312"/>
      <c r="C43" s="312"/>
      <c r="D43" s="312"/>
      <c r="E43" s="312"/>
      <c r="F43" s="312"/>
      <c r="G43" s="312"/>
      <c r="H43" s="312"/>
      <c r="I43" s="312"/>
      <c r="J43" s="312"/>
    </row>
    <row r="44" spans="1:10" x14ac:dyDescent="0.25">
      <c r="A44" s="312" t="s">
        <v>63</v>
      </c>
      <c r="B44" s="312"/>
      <c r="C44" s="312"/>
      <c r="D44" s="312"/>
      <c r="E44" s="312"/>
      <c r="F44" s="312"/>
      <c r="G44" s="312"/>
      <c r="H44" s="312"/>
      <c r="I44" s="312"/>
      <c r="J44" s="312"/>
    </row>
    <row r="45" spans="1:10" ht="21" customHeight="1" x14ac:dyDescent="0.25">
      <c r="A45" s="312" t="s">
        <v>64</v>
      </c>
      <c r="B45" s="312"/>
      <c r="C45" s="312"/>
      <c r="D45" s="312"/>
      <c r="E45" s="312"/>
      <c r="F45" s="312"/>
      <c r="G45" s="312"/>
      <c r="H45" s="312"/>
      <c r="I45" s="312"/>
      <c r="J45" s="312"/>
    </row>
    <row r="46" spans="1:10" ht="75" customHeight="1" x14ac:dyDescent="0.25">
      <c r="A46" s="313" t="s">
        <v>65</v>
      </c>
      <c r="B46" s="313"/>
      <c r="C46" s="313"/>
      <c r="D46" s="313"/>
      <c r="E46" s="313"/>
      <c r="F46" s="313"/>
      <c r="G46" s="313"/>
      <c r="H46" s="313"/>
      <c r="I46" s="313"/>
      <c r="J46" s="313"/>
    </row>
    <row r="47" spans="1:10" ht="39" customHeight="1" x14ac:dyDescent="0.25">
      <c r="A47" s="313" t="s">
        <v>66</v>
      </c>
      <c r="B47" s="313"/>
      <c r="C47" s="313"/>
      <c r="D47" s="313"/>
      <c r="E47" s="313"/>
      <c r="F47" s="313"/>
      <c r="G47" s="313"/>
      <c r="H47" s="313"/>
      <c r="I47" s="313"/>
      <c r="J47" s="313"/>
    </row>
    <row r="48" spans="1:10" ht="18" customHeight="1" x14ac:dyDescent="0.25">
      <c r="A48" s="313" t="s">
        <v>67</v>
      </c>
      <c r="B48" s="313"/>
      <c r="C48" s="313"/>
      <c r="D48" s="313"/>
      <c r="E48" s="313"/>
      <c r="F48" s="313"/>
      <c r="G48" s="313"/>
      <c r="H48" s="313"/>
      <c r="I48" s="313"/>
      <c r="J48" s="313"/>
    </row>
    <row r="49" spans="1:10" ht="29.25" customHeight="1" x14ac:dyDescent="0.25">
      <c r="A49" s="313" t="s">
        <v>68</v>
      </c>
      <c r="B49" s="313"/>
      <c r="C49" s="313"/>
      <c r="D49" s="313"/>
      <c r="E49" s="313"/>
      <c r="F49" s="313"/>
      <c r="G49" s="313"/>
      <c r="H49" s="313"/>
      <c r="I49" s="313"/>
      <c r="J49" s="313"/>
    </row>
  </sheetData>
  <sheetProtection algorithmName="SHA-512" hashValue="Bfy4yRAxLD6rWVv6Gf04CcmF+OjHjG+Cs7CHa0CAsbbzFTcgAIXaOrto9qELzC48sP5UmnvGrl3IixsQEV0IRw==" saltValue="Mp2qdGGNU1mj7w5l9ilhuQ==" spinCount="100000" sheet="1" objects="1" scenarios="1"/>
  <mergeCells count="29">
    <mergeCell ref="A1:G1"/>
    <mergeCell ref="A2:B4"/>
    <mergeCell ref="C2:E2"/>
    <mergeCell ref="F2:F4"/>
    <mergeCell ref="G2:G5"/>
    <mergeCell ref="I2:I5"/>
    <mergeCell ref="A5:F5"/>
    <mergeCell ref="A29:B29"/>
    <mergeCell ref="A30:G30"/>
    <mergeCell ref="A31:B32"/>
    <mergeCell ref="F31:G32"/>
    <mergeCell ref="H2:H5"/>
    <mergeCell ref="A44:J44"/>
    <mergeCell ref="F33:G33"/>
    <mergeCell ref="F34:G34"/>
    <mergeCell ref="F35:G35"/>
    <mergeCell ref="F36:G36"/>
    <mergeCell ref="F37:G37"/>
    <mergeCell ref="F38:G38"/>
    <mergeCell ref="F39:G39"/>
    <mergeCell ref="A40:B40"/>
    <mergeCell ref="F40:G40"/>
    <mergeCell ref="A42:J42"/>
    <mergeCell ref="A43:J43"/>
    <mergeCell ref="A45:J45"/>
    <mergeCell ref="A46:J46"/>
    <mergeCell ref="A47:J47"/>
    <mergeCell ref="A48:J48"/>
    <mergeCell ref="A49:J49"/>
  </mergeCells>
  <conditionalFormatting sqref="C40:E40">
    <cfRule type="cellIs" dxfId="5" priority="1" stopIfTrue="1" operator="lessThan">
      <formula>$C$29</formula>
    </cfRule>
  </conditionalFormatting>
  <dataValidations count="2">
    <dataValidation type="list" allowBlank="1" showInputMessage="1" showErrorMessage="1" sqref="H24:H28" xr:uid="{6171775B-0F45-440B-A0A6-3B55D5FB3DBF}">
      <formula1>"0%"</formula1>
    </dataValidation>
    <dataValidation type="list" allowBlank="1" showInputMessage="1" showErrorMessage="1" sqref="H7:H11 H13:H22" xr:uid="{AD2B4D84-D1CB-42BE-8703-A37C986C07AF}">
      <formula1>"65%,80%,0%"</formula1>
    </dataValidation>
  </dataValidations>
  <pageMargins left="0.70000000000000007" right="0.70000000000000007" top="0.75" bottom="0.75" header="0.30000000000000004" footer="0.30000000000000004"/>
  <pageSetup paperSize="9" scale="90" fitToWidth="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654AD-AE2D-4B04-937E-6FC3B9FA149F}">
  <dimension ref="A1:M17"/>
  <sheetViews>
    <sheetView workbookViewId="0">
      <selection activeCell="M29" sqref="M29:M30"/>
    </sheetView>
  </sheetViews>
  <sheetFormatPr defaultRowHeight="15" x14ac:dyDescent="0.25"/>
  <cols>
    <col min="1" max="2" width="9.140625" customWidth="1"/>
    <col min="3" max="3" width="11.5703125" customWidth="1"/>
    <col min="4" max="13" width="10.7109375" customWidth="1"/>
    <col min="14" max="14" width="9.140625" customWidth="1"/>
  </cols>
  <sheetData>
    <row r="1" spans="1:13" ht="21" customHeight="1" x14ac:dyDescent="0.25">
      <c r="A1" s="338" t="s">
        <v>69</v>
      </c>
      <c r="B1" s="338"/>
      <c r="C1" s="338"/>
      <c r="D1" s="338"/>
      <c r="E1" s="338"/>
      <c r="F1" s="338"/>
      <c r="G1" s="338"/>
      <c r="H1" s="338"/>
      <c r="I1" s="338"/>
      <c r="J1" s="338"/>
      <c r="K1" s="338"/>
      <c r="L1" s="338"/>
      <c r="M1" s="338"/>
    </row>
    <row r="2" spans="1:13" x14ac:dyDescent="0.25">
      <c r="A2" s="339" t="s">
        <v>70</v>
      </c>
      <c r="B2" s="340" t="s">
        <v>71</v>
      </c>
      <c r="C2" s="340" t="s">
        <v>72</v>
      </c>
      <c r="D2" s="75">
        <v>2026</v>
      </c>
      <c r="E2" s="75">
        <v>2027</v>
      </c>
      <c r="F2" s="75">
        <v>2028</v>
      </c>
      <c r="G2" s="75">
        <v>2029</v>
      </c>
      <c r="H2" s="75">
        <v>2030</v>
      </c>
      <c r="I2" s="75">
        <v>2031</v>
      </c>
      <c r="J2" s="75">
        <v>2032</v>
      </c>
      <c r="K2" s="75">
        <v>2033</v>
      </c>
      <c r="L2" s="75">
        <v>2034</v>
      </c>
      <c r="M2" s="75">
        <v>2035</v>
      </c>
    </row>
    <row r="3" spans="1:13" x14ac:dyDescent="0.25">
      <c r="A3" s="339"/>
      <c r="B3" s="340"/>
      <c r="C3" s="340"/>
      <c r="D3" s="76">
        <v>1</v>
      </c>
      <c r="E3" s="76">
        <v>2</v>
      </c>
      <c r="F3" s="76">
        <v>3</v>
      </c>
      <c r="G3" s="76">
        <v>4</v>
      </c>
      <c r="H3" s="76">
        <v>5</v>
      </c>
      <c r="I3" s="76">
        <v>6</v>
      </c>
      <c r="J3" s="76">
        <v>7</v>
      </c>
      <c r="K3" s="76">
        <v>8</v>
      </c>
      <c r="L3" s="76">
        <v>9</v>
      </c>
      <c r="M3" s="76">
        <v>10</v>
      </c>
    </row>
    <row r="4" spans="1:13" ht="17.25" x14ac:dyDescent="0.25">
      <c r="A4" s="341" t="s">
        <v>73</v>
      </c>
      <c r="B4" s="341"/>
      <c r="C4" s="341"/>
      <c r="D4" s="341"/>
      <c r="E4" s="341"/>
      <c r="F4" s="341"/>
      <c r="G4" s="341"/>
      <c r="H4" s="341"/>
      <c r="I4" s="341"/>
      <c r="J4" s="341"/>
      <c r="K4" s="341"/>
      <c r="L4" s="341"/>
      <c r="M4" s="341"/>
    </row>
    <row r="5" spans="1:13" ht="25.5" x14ac:dyDescent="0.25">
      <c r="A5" s="77" t="s">
        <v>74</v>
      </c>
      <c r="B5" s="78" t="s">
        <v>75</v>
      </c>
      <c r="C5" s="87"/>
      <c r="D5" s="87"/>
      <c r="E5" s="87">
        <v>0</v>
      </c>
      <c r="F5" s="87">
        <v>0</v>
      </c>
      <c r="G5" s="87">
        <v>0</v>
      </c>
      <c r="H5" s="87">
        <v>0</v>
      </c>
      <c r="I5" s="87">
        <v>0</v>
      </c>
      <c r="J5" s="87">
        <v>0</v>
      </c>
      <c r="K5" s="87">
        <v>0</v>
      </c>
      <c r="L5" s="87">
        <v>0</v>
      </c>
      <c r="M5" s="87">
        <v>0</v>
      </c>
    </row>
    <row r="6" spans="1:13" x14ac:dyDescent="0.25">
      <c r="A6" s="77" t="s">
        <v>76</v>
      </c>
      <c r="B6" s="78" t="s">
        <v>75</v>
      </c>
      <c r="C6" s="87"/>
      <c r="D6" s="87"/>
      <c r="E6" s="87">
        <v>0</v>
      </c>
      <c r="F6" s="87">
        <v>0</v>
      </c>
      <c r="G6" s="87">
        <v>0</v>
      </c>
      <c r="H6" s="87">
        <v>0</v>
      </c>
      <c r="I6" s="87">
        <v>0</v>
      </c>
      <c r="J6" s="87">
        <v>0</v>
      </c>
      <c r="K6" s="87">
        <v>0</v>
      </c>
      <c r="L6" s="87">
        <v>0</v>
      </c>
      <c r="M6" s="87">
        <v>0</v>
      </c>
    </row>
    <row r="7" spans="1:13" x14ac:dyDescent="0.25">
      <c r="A7" s="79" t="s">
        <v>77</v>
      </c>
      <c r="B7" s="78" t="s">
        <v>75</v>
      </c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</row>
    <row r="8" spans="1:13" x14ac:dyDescent="0.25">
      <c r="A8" s="80" t="s">
        <v>78</v>
      </c>
      <c r="B8" s="81" t="s">
        <v>75</v>
      </c>
      <c r="C8" s="82">
        <f t="shared" ref="C8:M8" si="0">SUM(C5:C7)</f>
        <v>0</v>
      </c>
      <c r="D8" s="82">
        <f t="shared" si="0"/>
        <v>0</v>
      </c>
      <c r="E8" s="82">
        <f t="shared" si="0"/>
        <v>0</v>
      </c>
      <c r="F8" s="82">
        <f t="shared" si="0"/>
        <v>0</v>
      </c>
      <c r="G8" s="82">
        <f t="shared" si="0"/>
        <v>0</v>
      </c>
      <c r="H8" s="82">
        <f t="shared" si="0"/>
        <v>0</v>
      </c>
      <c r="I8" s="82">
        <f t="shared" si="0"/>
        <v>0</v>
      </c>
      <c r="J8" s="82">
        <f t="shared" si="0"/>
        <v>0</v>
      </c>
      <c r="K8" s="82">
        <f t="shared" si="0"/>
        <v>0</v>
      </c>
      <c r="L8" s="82">
        <f t="shared" si="0"/>
        <v>0</v>
      </c>
      <c r="M8" s="82">
        <f t="shared" si="0"/>
        <v>0</v>
      </c>
    </row>
    <row r="9" spans="1:13" ht="17.25" x14ac:dyDescent="0.25">
      <c r="A9" s="341" t="s">
        <v>79</v>
      </c>
      <c r="B9" s="341"/>
      <c r="C9" s="341"/>
      <c r="D9" s="341"/>
      <c r="E9" s="341"/>
      <c r="F9" s="341"/>
      <c r="G9" s="341"/>
      <c r="H9" s="341"/>
      <c r="I9" s="341"/>
      <c r="J9" s="341"/>
      <c r="K9" s="341"/>
      <c r="L9" s="341"/>
      <c r="M9" s="341"/>
    </row>
    <row r="10" spans="1:13" ht="15.75" x14ac:dyDescent="0.25">
      <c r="A10" s="337" t="s">
        <v>80</v>
      </c>
      <c r="B10" s="337"/>
      <c r="C10" s="337"/>
      <c r="D10" s="337"/>
      <c r="E10" s="337"/>
      <c r="F10" s="337"/>
      <c r="G10" s="83"/>
      <c r="H10" s="83"/>
      <c r="I10" s="83"/>
      <c r="J10" s="83"/>
      <c r="K10" s="83"/>
      <c r="L10" s="83"/>
      <c r="M10" s="83"/>
    </row>
    <row r="11" spans="1:13" x14ac:dyDescent="0.25">
      <c r="A11" s="84" t="s">
        <v>81</v>
      </c>
      <c r="B11" s="85" t="s">
        <v>75</v>
      </c>
      <c r="C11" s="82">
        <f t="shared" ref="C11:M11" si="1">SUM(C12:C17)</f>
        <v>0</v>
      </c>
      <c r="D11" s="82">
        <f t="shared" si="1"/>
        <v>0</v>
      </c>
      <c r="E11" s="82">
        <f t="shared" si="1"/>
        <v>0</v>
      </c>
      <c r="F11" s="82">
        <f t="shared" si="1"/>
        <v>0</v>
      </c>
      <c r="G11" s="82">
        <f t="shared" si="1"/>
        <v>0</v>
      </c>
      <c r="H11" s="82">
        <f t="shared" si="1"/>
        <v>0</v>
      </c>
      <c r="I11" s="82">
        <f t="shared" si="1"/>
        <v>0</v>
      </c>
      <c r="J11" s="82">
        <f t="shared" si="1"/>
        <v>0</v>
      </c>
      <c r="K11" s="82">
        <f t="shared" si="1"/>
        <v>0</v>
      </c>
      <c r="L11" s="82">
        <f t="shared" si="1"/>
        <v>0</v>
      </c>
      <c r="M11" s="82">
        <f t="shared" si="1"/>
        <v>0</v>
      </c>
    </row>
    <row r="12" spans="1:13" x14ac:dyDescent="0.25">
      <c r="A12" s="77" t="s">
        <v>82</v>
      </c>
      <c r="B12" s="86" t="s">
        <v>75</v>
      </c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</row>
    <row r="13" spans="1:13" x14ac:dyDescent="0.25">
      <c r="A13" s="77" t="s">
        <v>207</v>
      </c>
      <c r="B13" s="86" t="s">
        <v>75</v>
      </c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</row>
    <row r="14" spans="1:13" x14ac:dyDescent="0.25">
      <c r="A14" s="77" t="s">
        <v>83</v>
      </c>
      <c r="B14" s="86" t="s">
        <v>75</v>
      </c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</row>
    <row r="15" spans="1:13" x14ac:dyDescent="0.25">
      <c r="A15" s="77" t="s">
        <v>84</v>
      </c>
      <c r="B15" s="86" t="s">
        <v>75</v>
      </c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</row>
    <row r="16" spans="1:13" x14ac:dyDescent="0.25">
      <c r="A16" s="77" t="s">
        <v>85</v>
      </c>
      <c r="B16" s="86" t="s">
        <v>75</v>
      </c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</row>
    <row r="17" spans="1:13" ht="25.5" x14ac:dyDescent="0.25">
      <c r="A17" s="77" t="s">
        <v>86</v>
      </c>
      <c r="B17" s="86" t="s">
        <v>75</v>
      </c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</row>
  </sheetData>
  <sheetProtection algorithmName="SHA-512" hashValue="VBGkWq6N/76ZhppHAipXr3tlgpXcbhxuJgPgyFXLAzeOovrXt7Fumn2CH6i+jE06xfocrgWXigfSI0TthWlpJQ==" saltValue="U7JhMfM/XG1fCHrrbdri+Q==" spinCount="100000" sheet="1" objects="1" scenarios="1"/>
  <mergeCells count="7">
    <mergeCell ref="A10:F10"/>
    <mergeCell ref="A1:M1"/>
    <mergeCell ref="A2:A3"/>
    <mergeCell ref="B2:B3"/>
    <mergeCell ref="C2:C3"/>
    <mergeCell ref="A4:M4"/>
    <mergeCell ref="A9:M9"/>
  </mergeCells>
  <pageMargins left="0.70000000000000007" right="0.70000000000000007" top="0.75" bottom="0.75" header="0.30000000000000004" footer="0.30000000000000004"/>
  <pageSetup paperSize="9" scale="95" fitToWidth="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74B5B-3EBF-49ED-8D4A-305E2F2F7DD8}">
  <dimension ref="A1:L12"/>
  <sheetViews>
    <sheetView workbookViewId="0">
      <selection activeCell="F16" sqref="F16"/>
    </sheetView>
  </sheetViews>
  <sheetFormatPr defaultRowHeight="15" x14ac:dyDescent="0.25"/>
  <cols>
    <col min="1" max="1" width="23.42578125" customWidth="1"/>
    <col min="2" max="12" width="12.7109375" customWidth="1"/>
    <col min="13" max="13" width="9.140625" customWidth="1"/>
  </cols>
  <sheetData>
    <row r="1" spans="1:12" ht="21.75" thickBot="1" x14ac:dyDescent="0.3">
      <c r="A1" s="342" t="s">
        <v>87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2" ht="15.75" thickBot="1" x14ac:dyDescent="0.3">
      <c r="A2" s="343" t="s">
        <v>88</v>
      </c>
      <c r="B2" s="345" t="s">
        <v>72</v>
      </c>
      <c r="C2" s="89">
        <v>2026</v>
      </c>
      <c r="D2" s="89">
        <v>2027</v>
      </c>
      <c r="E2" s="89">
        <v>2028</v>
      </c>
      <c r="F2" s="89">
        <v>2029</v>
      </c>
      <c r="G2" s="89">
        <v>2030</v>
      </c>
      <c r="H2" s="89">
        <v>2031</v>
      </c>
      <c r="I2" s="89">
        <v>2032</v>
      </c>
      <c r="J2" s="89">
        <v>2033</v>
      </c>
      <c r="K2" s="89">
        <v>2034</v>
      </c>
      <c r="L2" s="89">
        <v>2035</v>
      </c>
    </row>
    <row r="3" spans="1:12" ht="15.75" thickBot="1" x14ac:dyDescent="0.3">
      <c r="A3" s="344"/>
      <c r="B3" s="346"/>
      <c r="C3" s="305">
        <v>1</v>
      </c>
      <c r="D3" s="305">
        <v>2</v>
      </c>
      <c r="E3" s="305">
        <v>3</v>
      </c>
      <c r="F3" s="305">
        <v>4</v>
      </c>
      <c r="G3" s="305">
        <v>5</v>
      </c>
      <c r="H3" s="305">
        <v>6</v>
      </c>
      <c r="I3" s="305">
        <v>7</v>
      </c>
      <c r="J3" s="305">
        <v>8</v>
      </c>
      <c r="K3" s="305">
        <v>9</v>
      </c>
      <c r="L3" s="305">
        <v>10</v>
      </c>
    </row>
    <row r="4" spans="1:12" x14ac:dyDescent="0.25">
      <c r="A4" s="303" t="s">
        <v>89</v>
      </c>
      <c r="B4" s="304"/>
      <c r="C4" s="304"/>
      <c r="D4" s="304"/>
      <c r="E4" s="304"/>
      <c r="F4" s="304"/>
      <c r="G4" s="304"/>
      <c r="H4" s="304"/>
      <c r="I4" s="304"/>
      <c r="J4" s="304"/>
      <c r="K4" s="304"/>
      <c r="L4" s="304"/>
    </row>
    <row r="5" spans="1:12" x14ac:dyDescent="0.25">
      <c r="A5" s="91" t="s">
        <v>90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</row>
    <row r="6" spans="1:12" x14ac:dyDescent="0.25">
      <c r="A6" s="91" t="s">
        <v>91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2" x14ac:dyDescent="0.25">
      <c r="A7" s="91" t="s">
        <v>92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</row>
    <row r="8" spans="1:12" x14ac:dyDescent="0.25">
      <c r="A8" s="92" t="s">
        <v>78</v>
      </c>
      <c r="B8" s="93">
        <f t="shared" ref="B8:L8" si="0">SUM(B4:B7)</f>
        <v>0</v>
      </c>
      <c r="C8" s="93">
        <f t="shared" si="0"/>
        <v>0</v>
      </c>
      <c r="D8" s="93">
        <f t="shared" si="0"/>
        <v>0</v>
      </c>
      <c r="E8" s="93">
        <f t="shared" si="0"/>
        <v>0</v>
      </c>
      <c r="F8" s="93">
        <f t="shared" si="0"/>
        <v>0</v>
      </c>
      <c r="G8" s="93">
        <f t="shared" si="0"/>
        <v>0</v>
      </c>
      <c r="H8" s="93">
        <f t="shared" si="0"/>
        <v>0</v>
      </c>
      <c r="I8" s="93">
        <f t="shared" si="0"/>
        <v>0</v>
      </c>
      <c r="J8" s="93">
        <f t="shared" si="0"/>
        <v>0</v>
      </c>
      <c r="K8" s="93">
        <f t="shared" si="0"/>
        <v>0</v>
      </c>
      <c r="L8" s="93">
        <f t="shared" si="0"/>
        <v>0</v>
      </c>
    </row>
    <row r="9" spans="1:12" x14ac:dyDescent="0.25">
      <c r="A9" s="94"/>
      <c r="B9" s="95"/>
      <c r="C9" s="95"/>
      <c r="D9" s="95"/>
      <c r="E9" s="95"/>
      <c r="F9" s="95"/>
      <c r="G9" s="95"/>
      <c r="H9" s="95"/>
      <c r="I9" s="95"/>
      <c r="J9" s="95"/>
      <c r="K9" s="95"/>
      <c r="L9" s="95"/>
    </row>
    <row r="10" spans="1:12" ht="15.75" x14ac:dyDescent="0.25">
      <c r="A10" s="347" t="s">
        <v>15</v>
      </c>
      <c r="B10" s="347"/>
      <c r="C10" s="347"/>
      <c r="D10" s="347"/>
      <c r="E10" s="347"/>
      <c r="F10" s="347"/>
      <c r="G10" s="347"/>
    </row>
    <row r="11" spans="1:12" ht="33" customHeight="1" x14ac:dyDescent="0.25">
      <c r="A11" s="313" t="s">
        <v>93</v>
      </c>
      <c r="B11" s="313"/>
      <c r="C11" s="313"/>
      <c r="D11" s="313"/>
      <c r="E11" s="313"/>
      <c r="F11" s="313"/>
      <c r="G11" s="313"/>
    </row>
    <row r="12" spans="1:12" ht="55.5" customHeight="1" x14ac:dyDescent="0.25">
      <c r="A12" s="313" t="s">
        <v>94</v>
      </c>
      <c r="B12" s="313"/>
      <c r="C12" s="313"/>
      <c r="D12" s="313"/>
      <c r="E12" s="313"/>
      <c r="F12" s="313"/>
      <c r="G12" s="313"/>
    </row>
  </sheetData>
  <sheetProtection algorithmName="SHA-512" hashValue="Rhv7MBkjr2Ofx9AYuvUc5d3Ny/tvA+2LiZam2qdKdhD7Rqi4+/uW0rfue/30QCH6S5oFJXPwtJbvVtGLKgQzIQ==" saltValue="GCtnUWygIWsAGxHNFaBidg==" spinCount="100000" sheet="1" objects="1" scenarios="1"/>
  <mergeCells count="6">
    <mergeCell ref="A12:G12"/>
    <mergeCell ref="A1:L1"/>
    <mergeCell ref="A2:A3"/>
    <mergeCell ref="B2:B3"/>
    <mergeCell ref="A10:G10"/>
    <mergeCell ref="A11:G11"/>
  </mergeCells>
  <pageMargins left="0.70000000000000007" right="0.70000000000000007" top="0.75" bottom="0.75" header="0.30000000000000004" footer="0.3000000000000000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6992B-B070-4F25-A164-E4E286ADF7F1}">
  <dimension ref="A1:M21"/>
  <sheetViews>
    <sheetView workbookViewId="0">
      <selection activeCell="M16" sqref="M16"/>
    </sheetView>
  </sheetViews>
  <sheetFormatPr defaultRowHeight="15" x14ac:dyDescent="0.25"/>
  <cols>
    <col min="1" max="1" width="29.42578125" customWidth="1"/>
    <col min="2" max="12" width="10.7109375" customWidth="1"/>
    <col min="13" max="13" width="70" customWidth="1"/>
    <col min="14" max="14" width="9.140625" customWidth="1"/>
  </cols>
  <sheetData>
    <row r="1" spans="1:13" ht="21.75" thickBot="1" x14ac:dyDescent="0.3">
      <c r="A1" s="350" t="s">
        <v>95</v>
      </c>
      <c r="B1" s="350"/>
      <c r="C1" s="350"/>
      <c r="D1" s="350"/>
      <c r="E1" s="350"/>
      <c r="F1" s="350"/>
      <c r="G1" s="350"/>
      <c r="H1" s="350"/>
      <c r="I1" s="350"/>
      <c r="J1" s="350"/>
      <c r="K1" s="350"/>
      <c r="L1" s="350"/>
    </row>
    <row r="2" spans="1:13" ht="15.75" thickBot="1" x14ac:dyDescent="0.3">
      <c r="A2" s="351" t="s">
        <v>88</v>
      </c>
      <c r="B2" s="351">
        <v>2025</v>
      </c>
      <c r="C2" s="96">
        <v>2026</v>
      </c>
      <c r="D2" s="96">
        <v>2027</v>
      </c>
      <c r="E2" s="96">
        <v>2028</v>
      </c>
      <c r="F2" s="96">
        <v>2029</v>
      </c>
      <c r="G2" s="96">
        <v>2030</v>
      </c>
      <c r="H2" s="96">
        <v>2031</v>
      </c>
      <c r="I2" s="96">
        <v>2032</v>
      </c>
      <c r="J2" s="96">
        <v>2033</v>
      </c>
      <c r="K2" s="96">
        <v>2034</v>
      </c>
      <c r="L2" s="96">
        <v>2035</v>
      </c>
    </row>
    <row r="3" spans="1:13" x14ac:dyDescent="0.25">
      <c r="A3" s="351"/>
      <c r="B3" s="351"/>
      <c r="C3" s="97">
        <v>1</v>
      </c>
      <c r="D3" s="97">
        <v>2</v>
      </c>
      <c r="E3" s="97">
        <v>3</v>
      </c>
      <c r="F3" s="97">
        <v>4</v>
      </c>
      <c r="G3" s="97">
        <v>5</v>
      </c>
      <c r="H3" s="97">
        <v>6</v>
      </c>
      <c r="I3" s="97">
        <v>7</v>
      </c>
      <c r="J3" s="97">
        <v>8</v>
      </c>
      <c r="K3" s="97">
        <v>9</v>
      </c>
      <c r="L3" s="97">
        <v>10</v>
      </c>
    </row>
    <row r="4" spans="1:13" x14ac:dyDescent="0.25">
      <c r="A4" s="91" t="s">
        <v>96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</row>
    <row r="5" spans="1:13" x14ac:dyDescent="0.25">
      <c r="A5" s="91" t="s">
        <v>97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</row>
    <row r="6" spans="1:13" x14ac:dyDescent="0.25">
      <c r="A6" s="91" t="s">
        <v>98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13" x14ac:dyDescent="0.25">
      <c r="A7" s="98" t="s">
        <v>99</v>
      </c>
      <c r="B7" s="99">
        <f t="shared" ref="B7:L7" si="0">B4*B5*B6</f>
        <v>0</v>
      </c>
      <c r="C7" s="99">
        <f t="shared" si="0"/>
        <v>0</v>
      </c>
      <c r="D7" s="99">
        <f t="shared" si="0"/>
        <v>0</v>
      </c>
      <c r="E7" s="99">
        <f t="shared" si="0"/>
        <v>0</v>
      </c>
      <c r="F7" s="99">
        <f t="shared" si="0"/>
        <v>0</v>
      </c>
      <c r="G7" s="99">
        <f t="shared" si="0"/>
        <v>0</v>
      </c>
      <c r="H7" s="99">
        <f t="shared" si="0"/>
        <v>0</v>
      </c>
      <c r="I7" s="99">
        <f t="shared" si="0"/>
        <v>0</v>
      </c>
      <c r="J7" s="99">
        <f t="shared" si="0"/>
        <v>0</v>
      </c>
      <c r="K7" s="99">
        <f t="shared" si="0"/>
        <v>0</v>
      </c>
      <c r="L7" s="99">
        <f t="shared" si="0"/>
        <v>0</v>
      </c>
    </row>
    <row r="8" spans="1:13" x14ac:dyDescent="0.25">
      <c r="A8" s="91" t="s">
        <v>100</v>
      </c>
      <c r="B8" s="16"/>
      <c r="C8" s="16"/>
      <c r="D8" s="16"/>
      <c r="E8" s="107"/>
      <c r="F8" s="16"/>
      <c r="G8" s="16"/>
      <c r="H8" s="16"/>
      <c r="I8" s="16"/>
      <c r="J8" s="16"/>
      <c r="K8" s="16"/>
      <c r="L8" s="16"/>
    </row>
    <row r="9" spans="1:13" x14ac:dyDescent="0.25">
      <c r="A9" s="91" t="s">
        <v>101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</row>
    <row r="10" spans="1:13" x14ac:dyDescent="0.25">
      <c r="A10" s="100" t="s">
        <v>102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</row>
    <row r="11" spans="1:13" s="295" customFormat="1" ht="24.75" x14ac:dyDescent="0.25">
      <c r="A11" s="307" t="s">
        <v>103</v>
      </c>
      <c r="B11" s="306"/>
      <c r="C11" s="306"/>
      <c r="D11" s="306"/>
      <c r="E11" s="306"/>
      <c r="F11" s="306"/>
      <c r="G11" s="306"/>
      <c r="H11" s="306"/>
      <c r="I11" s="306"/>
      <c r="J11" s="306"/>
      <c r="K11" s="306"/>
      <c r="L11" s="306"/>
      <c r="M11" s="308" t="s">
        <v>104</v>
      </c>
    </row>
    <row r="12" spans="1:13" x14ac:dyDescent="0.25">
      <c r="A12" s="101" t="s">
        <v>105</v>
      </c>
      <c r="B12" s="102">
        <f t="shared" ref="B12:L12" si="1">SUM(B7+B11)</f>
        <v>0</v>
      </c>
      <c r="C12" s="102">
        <f t="shared" si="1"/>
        <v>0</v>
      </c>
      <c r="D12" s="102">
        <f t="shared" si="1"/>
        <v>0</v>
      </c>
      <c r="E12" s="102">
        <f t="shared" si="1"/>
        <v>0</v>
      </c>
      <c r="F12" s="102">
        <f t="shared" si="1"/>
        <v>0</v>
      </c>
      <c r="G12" s="102">
        <f t="shared" si="1"/>
        <v>0</v>
      </c>
      <c r="H12" s="102">
        <f t="shared" si="1"/>
        <v>0</v>
      </c>
      <c r="I12" s="102">
        <f t="shared" si="1"/>
        <v>0</v>
      </c>
      <c r="J12" s="102">
        <f t="shared" si="1"/>
        <v>0</v>
      </c>
      <c r="K12" s="102">
        <f t="shared" si="1"/>
        <v>0</v>
      </c>
      <c r="L12" s="102">
        <f t="shared" si="1"/>
        <v>0</v>
      </c>
    </row>
    <row r="13" spans="1:13" x14ac:dyDescent="0.25">
      <c r="A13" s="352"/>
      <c r="B13" s="352"/>
      <c r="C13" s="352"/>
      <c r="D13" s="352"/>
      <c r="E13" s="352"/>
      <c r="F13" s="352"/>
      <c r="G13" s="352"/>
      <c r="H13" s="1"/>
      <c r="I13" s="1"/>
      <c r="J13" s="1"/>
      <c r="K13" s="1"/>
      <c r="L13" s="1"/>
    </row>
    <row r="14" spans="1:13" ht="15.75" thickBot="1" x14ac:dyDescent="0.3">
      <c r="A14" s="331"/>
      <c r="B14" s="331"/>
      <c r="C14" s="331"/>
      <c r="D14" s="331"/>
      <c r="E14" s="331"/>
      <c r="F14" s="331"/>
      <c r="G14" s="331"/>
      <c r="H14" s="1"/>
      <c r="I14" s="1"/>
      <c r="J14" s="1"/>
      <c r="K14" s="1"/>
      <c r="L14" s="1"/>
    </row>
    <row r="15" spans="1:13" ht="15.75" thickBot="1" x14ac:dyDescent="0.3">
      <c r="A15" s="348" t="s">
        <v>106</v>
      </c>
      <c r="B15" s="349"/>
      <c r="C15" s="103"/>
      <c r="D15" s="103"/>
      <c r="E15" s="103"/>
      <c r="F15" s="103"/>
      <c r="G15" s="103"/>
      <c r="H15" s="103"/>
      <c r="I15" s="103"/>
      <c r="J15" s="103"/>
      <c r="K15" s="103"/>
      <c r="L15" s="103"/>
    </row>
    <row r="16" spans="1:13" ht="15.75" thickBot="1" x14ac:dyDescent="0.3">
      <c r="A16" s="348"/>
      <c r="B16" s="349"/>
      <c r="C16" s="103"/>
      <c r="D16" s="103"/>
      <c r="E16" s="103"/>
      <c r="F16" s="103"/>
      <c r="G16" s="103"/>
      <c r="H16" s="103"/>
      <c r="I16" s="103"/>
      <c r="J16" s="103"/>
      <c r="K16" s="103"/>
      <c r="L16" s="103"/>
    </row>
    <row r="17" spans="1:13" x14ac:dyDescent="0.25">
      <c r="A17" s="103"/>
      <c r="B17" s="103"/>
      <c r="C17" s="103"/>
      <c r="D17" s="103"/>
      <c r="E17" s="103"/>
      <c r="F17" s="103"/>
      <c r="G17" s="103"/>
      <c r="H17" s="103"/>
      <c r="I17" s="103"/>
      <c r="J17" s="103"/>
      <c r="K17" s="103"/>
      <c r="L17" s="103"/>
    </row>
    <row r="18" spans="1:13" ht="15.75" customHeight="1" x14ac:dyDescent="0.25">
      <c r="A18" s="104" t="s">
        <v>15</v>
      </c>
      <c r="B18" s="104"/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301"/>
    </row>
    <row r="19" spans="1:13" ht="15" customHeight="1" x14ac:dyDescent="0.25">
      <c r="A19" s="105" t="s">
        <v>107</v>
      </c>
      <c r="B19" s="105"/>
      <c r="C19" s="105"/>
      <c r="D19" s="105"/>
      <c r="E19" s="105"/>
      <c r="F19" s="105"/>
      <c r="G19" s="104"/>
      <c r="H19" s="104"/>
      <c r="I19" s="104"/>
      <c r="J19" s="104"/>
      <c r="K19" s="104"/>
      <c r="L19" s="104"/>
      <c r="M19" s="301"/>
    </row>
    <row r="20" spans="1:13" ht="15" customHeight="1" x14ac:dyDescent="0.25">
      <c r="A20" s="105" t="s">
        <v>108</v>
      </c>
      <c r="B20" s="105"/>
      <c r="C20" s="105"/>
      <c r="D20" s="105"/>
      <c r="E20" s="105"/>
      <c r="F20" s="105"/>
      <c r="G20" s="104"/>
      <c r="H20" s="104"/>
      <c r="I20" s="104"/>
      <c r="J20" s="104"/>
      <c r="K20" s="104"/>
      <c r="L20" s="104"/>
      <c r="M20" s="301"/>
    </row>
    <row r="21" spans="1:13" ht="15" customHeight="1" x14ac:dyDescent="0.25">
      <c r="A21" s="106"/>
      <c r="B21" s="106"/>
      <c r="C21" s="106"/>
      <c r="D21" s="106"/>
      <c r="E21" s="106"/>
      <c r="F21" s="106"/>
      <c r="G21" s="104"/>
      <c r="H21" s="104"/>
      <c r="I21" s="104"/>
      <c r="J21" s="104"/>
      <c r="K21" s="104"/>
      <c r="L21" s="104"/>
      <c r="M21" s="301"/>
    </row>
  </sheetData>
  <sheetProtection algorithmName="SHA-512" hashValue="iVO1wVZsXkiR1zOMbzREBdEFUuYLDIYJtNqZujcvhJlqgcC4yk1137dRUFG3WvvxP9Z3XRB4rA1OJDW5F8/U9Q==" saltValue="9kRbqtC6qcuIP6u4ooDuuQ==" spinCount="100000" sheet="1" objects="1" scenarios="1"/>
  <mergeCells count="7">
    <mergeCell ref="A15:A16"/>
    <mergeCell ref="B15:B16"/>
    <mergeCell ref="A1:L1"/>
    <mergeCell ref="A2:A3"/>
    <mergeCell ref="B2:B3"/>
    <mergeCell ref="A13:G13"/>
    <mergeCell ref="A14:G14"/>
  </mergeCells>
  <conditionalFormatting sqref="B15">
    <cfRule type="expression" dxfId="4" priority="2" stopIfTrue="1">
      <formula>$D$3=0</formula>
    </cfRule>
  </conditionalFormatting>
  <pageMargins left="0.70000000000000007" right="0.70000000000000007" top="0.75" bottom="0.75" header="0.30000000000000004" footer="0.3000000000000000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1B111-1148-4A49-ACA4-48EAD9813F4B}">
  <dimension ref="A1:O48"/>
  <sheetViews>
    <sheetView topLeftCell="A19" workbookViewId="0">
      <selection activeCell="H5" sqref="H5 H31"/>
    </sheetView>
  </sheetViews>
  <sheetFormatPr defaultRowHeight="15" x14ac:dyDescent="0.25"/>
  <cols>
    <col min="1" max="1" width="20.42578125" customWidth="1"/>
    <col min="2" max="2" width="13.42578125" customWidth="1"/>
    <col min="3" max="3" width="20" customWidth="1"/>
    <col min="4" max="4" width="13.7109375" customWidth="1"/>
    <col min="5" max="14" width="15.7109375" customWidth="1"/>
    <col min="15" max="15" width="18" style="219" customWidth="1"/>
    <col min="16" max="16" width="9.140625" customWidth="1"/>
  </cols>
  <sheetData>
    <row r="1" spans="1:15" ht="21" x14ac:dyDescent="0.25">
      <c r="A1" s="363" t="s">
        <v>109</v>
      </c>
      <c r="B1" s="363"/>
      <c r="C1" s="363"/>
      <c r="D1" s="363"/>
      <c r="E1" s="363"/>
      <c r="F1" s="363"/>
      <c r="G1" s="363"/>
      <c r="H1" s="363"/>
      <c r="I1" s="363"/>
      <c r="J1" s="363"/>
      <c r="K1" s="363"/>
      <c r="L1" s="363"/>
      <c r="M1" s="363"/>
      <c r="N1" s="363"/>
    </row>
    <row r="2" spans="1:15" ht="15.75" customHeight="1" thickBot="1" x14ac:dyDescent="0.3">
      <c r="A2" s="364" t="s">
        <v>110</v>
      </c>
      <c r="B2" s="364"/>
      <c r="C2" s="364"/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4"/>
    </row>
    <row r="3" spans="1:15" ht="15.75" thickBot="1" x14ac:dyDescent="0.3">
      <c r="A3" s="365" t="s">
        <v>111</v>
      </c>
      <c r="B3" s="365"/>
      <c r="C3" s="366" t="s">
        <v>112</v>
      </c>
      <c r="D3" s="357" t="s">
        <v>113</v>
      </c>
      <c r="E3" s="220">
        <v>2026</v>
      </c>
      <c r="F3" s="221">
        <v>2027</v>
      </c>
      <c r="G3" s="220">
        <v>2028</v>
      </c>
      <c r="H3" s="221">
        <v>2029</v>
      </c>
      <c r="I3" s="220">
        <v>2030</v>
      </c>
      <c r="J3" s="221">
        <v>2031</v>
      </c>
      <c r="K3" s="220">
        <v>2032</v>
      </c>
      <c r="L3" s="221">
        <v>2033</v>
      </c>
      <c r="M3" s="220">
        <v>2034</v>
      </c>
      <c r="N3" s="221">
        <v>2035</v>
      </c>
      <c r="O3" s="354" t="s">
        <v>114</v>
      </c>
    </row>
    <row r="4" spans="1:15" ht="15.75" thickBot="1" x14ac:dyDescent="0.3">
      <c r="A4" s="365"/>
      <c r="B4" s="365"/>
      <c r="C4" s="366"/>
      <c r="D4" s="357"/>
      <c r="E4" s="222">
        <v>1</v>
      </c>
      <c r="F4" s="223">
        <v>2</v>
      </c>
      <c r="G4" s="223">
        <v>3</v>
      </c>
      <c r="H4" s="223">
        <v>4</v>
      </c>
      <c r="I4" s="223">
        <v>5</v>
      </c>
      <c r="J4" s="223">
        <v>6</v>
      </c>
      <c r="K4" s="223">
        <v>7</v>
      </c>
      <c r="L4" s="223">
        <v>8</v>
      </c>
      <c r="M4" s="223">
        <v>9</v>
      </c>
      <c r="N4" s="224">
        <v>10</v>
      </c>
      <c r="O4" s="354"/>
    </row>
    <row r="5" spans="1:15" ht="15.75" thickBot="1" x14ac:dyDescent="0.3">
      <c r="A5" s="365"/>
      <c r="B5" s="365"/>
      <c r="C5" s="108">
        <f>SUM(C6+C12+C23)</f>
        <v>0</v>
      </c>
      <c r="D5" s="225"/>
      <c r="E5" s="109">
        <f t="shared" ref="E5:O5" si="0">SUM(E6+E12+E23)</f>
        <v>0</v>
      </c>
      <c r="F5" s="109">
        <f t="shared" si="0"/>
        <v>0</v>
      </c>
      <c r="G5" s="109">
        <f t="shared" si="0"/>
        <v>0</v>
      </c>
      <c r="H5" s="109">
        <f t="shared" si="0"/>
        <v>0</v>
      </c>
      <c r="I5" s="109">
        <f t="shared" si="0"/>
        <v>0</v>
      </c>
      <c r="J5" s="109">
        <f t="shared" si="0"/>
        <v>0</v>
      </c>
      <c r="K5" s="109">
        <f t="shared" si="0"/>
        <v>0</v>
      </c>
      <c r="L5" s="109">
        <f t="shared" si="0"/>
        <v>0</v>
      </c>
      <c r="M5" s="109">
        <f t="shared" si="0"/>
        <v>0</v>
      </c>
      <c r="N5" s="110">
        <f t="shared" si="0"/>
        <v>0</v>
      </c>
      <c r="O5" s="226">
        <f t="shared" si="0"/>
        <v>0</v>
      </c>
    </row>
    <row r="6" spans="1:15" ht="15.75" thickBot="1" x14ac:dyDescent="0.3">
      <c r="A6" s="362" t="s">
        <v>115</v>
      </c>
      <c r="B6" s="362"/>
      <c r="C6" s="227">
        <f>SUM(C7:C11)</f>
        <v>0</v>
      </c>
      <c r="D6" s="228"/>
      <c r="E6" s="229">
        <f t="shared" ref="E6:O6" si="1">SUM(E7:E11)</f>
        <v>0</v>
      </c>
      <c r="F6" s="229">
        <f t="shared" si="1"/>
        <v>0</v>
      </c>
      <c r="G6" s="229">
        <f t="shared" si="1"/>
        <v>0</v>
      </c>
      <c r="H6" s="229">
        <f t="shared" si="1"/>
        <v>0</v>
      </c>
      <c r="I6" s="229">
        <f t="shared" si="1"/>
        <v>0</v>
      </c>
      <c r="J6" s="229">
        <f t="shared" si="1"/>
        <v>0</v>
      </c>
      <c r="K6" s="229">
        <f t="shared" si="1"/>
        <v>0</v>
      </c>
      <c r="L6" s="229">
        <f t="shared" si="1"/>
        <v>0</v>
      </c>
      <c r="M6" s="229">
        <f t="shared" si="1"/>
        <v>0</v>
      </c>
      <c r="N6" s="230">
        <f t="shared" si="1"/>
        <v>0</v>
      </c>
      <c r="O6" s="231">
        <f t="shared" si="1"/>
        <v>0</v>
      </c>
    </row>
    <row r="7" spans="1:15" ht="15.75" thickBot="1" x14ac:dyDescent="0.3">
      <c r="A7" s="360">
        <f>ULAGANJE_IZVORI!B7</f>
        <v>0</v>
      </c>
      <c r="B7" s="361"/>
      <c r="C7" s="232">
        <f>ULAGANJE_IZVORI!F7</f>
        <v>0</v>
      </c>
      <c r="D7" s="115">
        <v>0</v>
      </c>
      <c r="E7" s="233">
        <f>(C7*D7)</f>
        <v>0</v>
      </c>
      <c r="F7" s="233">
        <f>IF($C7-SUM($E7:E7)&lt;=0,0,MIN($C7*$D7,$C7-SUM($E7:E7)))</f>
        <v>0</v>
      </c>
      <c r="G7" s="233">
        <f>IF($C7-SUM($E7:F7)&lt;=0,0,MIN($C7*$D7,$C7-SUM($E7:F7)))</f>
        <v>0</v>
      </c>
      <c r="H7" s="233">
        <f>IF($C7-SUM($E7:G7)&lt;=0,0,MIN($C7*$D7,$C7-SUM($E7:G7)))</f>
        <v>0</v>
      </c>
      <c r="I7" s="233">
        <f>IF($C7-SUM($E7:H7)&lt;=0,0,MIN($C7*$D7,$C7-SUM($E7:H7)))</f>
        <v>0</v>
      </c>
      <c r="J7" s="233">
        <f>IF($C7-SUM($E7:I7)&lt;=0,0,MIN($C7*$D7,$C7-SUM($E7:I7)))</f>
        <v>0</v>
      </c>
      <c r="K7" s="233">
        <f>IF($C7-SUM($E7:J7)&lt;=0,0,MIN($C7*$D7,$C7-SUM($E7:J7)))</f>
        <v>0</v>
      </c>
      <c r="L7" s="233">
        <f>IF($C7-SUM($E7:K7)&lt;=0,0,MIN($C7*$D7,$C7-SUM($E7:K7)))</f>
        <v>0</v>
      </c>
      <c r="M7" s="233">
        <f>IF($C7-SUM($E7:L7)&lt;=0,0,MIN($C7*$D7,$C7-SUM($E7:L7)))</f>
        <v>0</v>
      </c>
      <c r="N7" s="234">
        <f>IF($C7-SUM($E7:M7)&lt;=0,0,MIN($C7*$D7,$C7-SUM($E7:M7)))</f>
        <v>0</v>
      </c>
      <c r="O7" s="235">
        <f>C7-SUM(E7:N7)</f>
        <v>0</v>
      </c>
    </row>
    <row r="8" spans="1:15" ht="15.75" thickBot="1" x14ac:dyDescent="0.3">
      <c r="A8" s="360">
        <f>ULAGANJE_IZVORI!B8</f>
        <v>0</v>
      </c>
      <c r="B8" s="361"/>
      <c r="C8" s="232">
        <f>ULAGANJE_IZVORI!F8</f>
        <v>0</v>
      </c>
      <c r="D8" s="116">
        <v>0</v>
      </c>
      <c r="E8" s="236">
        <f>(C8*D8)</f>
        <v>0</v>
      </c>
      <c r="F8" s="236">
        <f>IF($C8-SUM($E8:E8)&lt;=0,0,MIN($C8*$D8,$C8-SUM($E8:E8)))</f>
        <v>0</v>
      </c>
      <c r="G8" s="236">
        <f>IF($C8-SUM($E8:F8)&lt;=0,0,MIN($C8*$D8,$C8-SUM($E8:F8)))</f>
        <v>0</v>
      </c>
      <c r="H8" s="236">
        <f>IF($C8-SUM($E8:G8)&lt;=0,0,MIN($C8*$D8,$C8-SUM($E8:G8)))</f>
        <v>0</v>
      </c>
      <c r="I8" s="236">
        <f>IF($C8-SUM($E8:H8)&lt;=0,0,MIN($C8*$D8,$C8-SUM($E8:H8)))</f>
        <v>0</v>
      </c>
      <c r="J8" s="236">
        <f>IF($C8-SUM($E8:I8)&lt;=0,0,MIN($C8*$D8,$C8-SUM($E8:I8)))</f>
        <v>0</v>
      </c>
      <c r="K8" s="236">
        <f>IF($C8-SUM($E8:J8)&lt;=0,0,MIN($C8*$D8,$C8-SUM($E8:J8)))</f>
        <v>0</v>
      </c>
      <c r="L8" s="236">
        <f>IF($C8-SUM($E8:K8)&lt;=0,0,MIN($C8*$D8,$C8-SUM($E8:K8)))</f>
        <v>0</v>
      </c>
      <c r="M8" s="236">
        <f>IF($C8-SUM($E8:L8)&lt;=0,0,MIN($C8*$D8,$C8-SUM($E8:L8)))</f>
        <v>0</v>
      </c>
      <c r="N8" s="237">
        <f>IF($C8-SUM($E8:M8)&lt;=0,0,MIN($C8*$D8,$C8-SUM($E8:M8)))</f>
        <v>0</v>
      </c>
      <c r="O8" s="238">
        <f>C8-SUM(E8:N8)</f>
        <v>0</v>
      </c>
    </row>
    <row r="9" spans="1:15" ht="15.75" thickBot="1" x14ac:dyDescent="0.3">
      <c r="A9" s="360">
        <f>ULAGANJE_IZVORI!B9</f>
        <v>0</v>
      </c>
      <c r="B9" s="361"/>
      <c r="C9" s="232">
        <f>ULAGANJE_IZVORI!F9</f>
        <v>0</v>
      </c>
      <c r="D9" s="116">
        <v>0</v>
      </c>
      <c r="E9" s="236">
        <f>(C9*D9)</f>
        <v>0</v>
      </c>
      <c r="F9" s="236">
        <f>IF($C9-SUM($E9:E9)&lt;=0,0,MIN($C9*$D9,$C9-SUM($E9:E9)))</f>
        <v>0</v>
      </c>
      <c r="G9" s="236">
        <f>IF($C9-SUM($E9:F9)&lt;=0,0,MIN($C9*$D9,$C9-SUM($E9:F9)))</f>
        <v>0</v>
      </c>
      <c r="H9" s="236">
        <f>IF($C9-SUM($E9:G9)&lt;=0,0,MIN($C9*$D9,$C9-SUM($E9:G9)))</f>
        <v>0</v>
      </c>
      <c r="I9" s="236">
        <f>IF($C9-SUM($E9:H9)&lt;=0,0,MIN($C9*$D9,$C9-SUM($E9:H9)))</f>
        <v>0</v>
      </c>
      <c r="J9" s="236">
        <f>IF($C9-SUM($E9:I9)&lt;=0,0,MIN($C9*$D9,$C9-SUM($E9:I9)))</f>
        <v>0</v>
      </c>
      <c r="K9" s="236">
        <f>IF($C9-SUM($E9:J9)&lt;=0,0,MIN($C9*$D9,$C9-SUM($E9:J9)))</f>
        <v>0</v>
      </c>
      <c r="L9" s="236">
        <f>IF($C9-SUM($E9:K9)&lt;=0,0,MIN($C9*$D9,$C9-SUM($E9:K9)))</f>
        <v>0</v>
      </c>
      <c r="M9" s="236">
        <f>IF($C9-SUM($E9:L9)&lt;=0,0,MIN($C9*$D9,$C9-SUM($E9:L9)))</f>
        <v>0</v>
      </c>
      <c r="N9" s="237">
        <f>IF($C9-SUM($E9:M9)&lt;=0,0,MIN($C9*$D9,$C9-SUM($E9:M9)))</f>
        <v>0</v>
      </c>
      <c r="O9" s="238">
        <f>C9-SUM(E9:N9)</f>
        <v>0</v>
      </c>
    </row>
    <row r="10" spans="1:15" ht="15.75" thickBot="1" x14ac:dyDescent="0.3">
      <c r="A10" s="360">
        <f>ULAGANJE_IZVORI!B10</f>
        <v>0</v>
      </c>
      <c r="B10" s="361"/>
      <c r="C10" s="232">
        <f>ULAGANJE_IZVORI!F10</f>
        <v>0</v>
      </c>
      <c r="D10" s="116">
        <v>0</v>
      </c>
      <c r="E10" s="236">
        <f>(C10*D10)</f>
        <v>0</v>
      </c>
      <c r="F10" s="236">
        <f>IF($C10-SUM($E10:E10)&lt;=0,0,MIN($C10*$D10,$C10-SUM($E10:E10)))</f>
        <v>0</v>
      </c>
      <c r="G10" s="236">
        <f>IF($C10-SUM($E10:F10)&lt;=0,0,MIN($C10*$D10,$C10-SUM($E10:F10)))</f>
        <v>0</v>
      </c>
      <c r="H10" s="236">
        <f>IF($C10-SUM($E10:G10)&lt;=0,0,MIN($C10*$D10,$C10-SUM($E10:G10)))</f>
        <v>0</v>
      </c>
      <c r="I10" s="236">
        <f>IF($C10-SUM($E10:H10)&lt;=0,0,MIN($C10*$D10,$C10-SUM($E10:H10)))</f>
        <v>0</v>
      </c>
      <c r="J10" s="236">
        <f>IF($C10-SUM($E10:I10)&lt;=0,0,MIN($C10*$D10,$C10-SUM($E10:I10)))</f>
        <v>0</v>
      </c>
      <c r="K10" s="236">
        <f>IF($C10-SUM($E10:J10)&lt;=0,0,MIN($C10*$D10,$C10-SUM($E10:J10)))</f>
        <v>0</v>
      </c>
      <c r="L10" s="236">
        <f>IF($C10-SUM($E10:K10)&lt;=0,0,MIN($C10*$D10,$C10-SUM($E10:K10)))</f>
        <v>0</v>
      </c>
      <c r="M10" s="236">
        <f>IF($C10-SUM($E10:L10)&lt;=0,0,MIN($C10*$D10,$C10-SUM($E10:L10)))</f>
        <v>0</v>
      </c>
      <c r="N10" s="237">
        <f>IF($C10-SUM($E10:M10)&lt;=0,0,MIN($C10*$D10,$C10-SUM($E10:M10)))</f>
        <v>0</v>
      </c>
      <c r="O10" s="238">
        <f>C10-SUM(E10:N10)</f>
        <v>0</v>
      </c>
    </row>
    <row r="11" spans="1:15" ht="15.75" thickBot="1" x14ac:dyDescent="0.3">
      <c r="A11" s="360">
        <f>ULAGANJE_IZVORI!B11</f>
        <v>0</v>
      </c>
      <c r="B11" s="361"/>
      <c r="C11" s="232">
        <f>ULAGANJE_IZVORI!F11</f>
        <v>0</v>
      </c>
      <c r="D11" s="117">
        <v>0</v>
      </c>
      <c r="E11" s="239">
        <f>(C11*D11)</f>
        <v>0</v>
      </c>
      <c r="F11" s="239">
        <f>IF($C11-SUM($E11:E11)&lt;=0,0,MIN($C11*$D11,$C11-SUM($E11:E11)))</f>
        <v>0</v>
      </c>
      <c r="G11" s="239">
        <f>IF($C11-SUM($E11:F11)&lt;=0,0,MIN($C11*$D11,$C11-SUM($E11:F11)))</f>
        <v>0</v>
      </c>
      <c r="H11" s="239">
        <f>IF($C11-SUM($E11:G11)&lt;=0,0,MIN($C11*$D11,$C11-SUM($E11:G11)))</f>
        <v>0</v>
      </c>
      <c r="I11" s="239">
        <f>IF($C11-SUM($E11:H11)&lt;=0,0,MIN($C11*$D11,$C11-SUM($E11:H11)))</f>
        <v>0</v>
      </c>
      <c r="J11" s="239">
        <f>IF($C11-SUM($E11:I11)&lt;=0,0,MIN($C11*$D11,$C11-SUM($E11:I11)))</f>
        <v>0</v>
      </c>
      <c r="K11" s="239">
        <f>IF($C11-SUM($E11:J11)&lt;=0,0,MIN($C11*$D11,$C11-SUM($E11:J11)))</f>
        <v>0</v>
      </c>
      <c r="L11" s="239">
        <f>IF($C11-SUM($E11:K11)&lt;=0,0,MIN($C11*$D11,$C11-SUM($E11:K11)))</f>
        <v>0</v>
      </c>
      <c r="M11" s="239">
        <f>IF($C11-SUM($E11:L11)&lt;=0,0,MIN($C11*$D11,$C11-SUM($E11:L11)))</f>
        <v>0</v>
      </c>
      <c r="N11" s="240">
        <f>IF($C11-SUM($E11:M11)&lt;=0,0,MIN($C11*$D11,$C11-SUM($E11:M11)))</f>
        <v>0</v>
      </c>
      <c r="O11" s="241">
        <f>C11-SUM(E11:N11)</f>
        <v>0</v>
      </c>
    </row>
    <row r="12" spans="1:15" ht="15.75" thickBot="1" x14ac:dyDescent="0.3">
      <c r="A12" s="362" t="s">
        <v>116</v>
      </c>
      <c r="B12" s="362"/>
      <c r="C12" s="242">
        <f>SUM(C13:C22)</f>
        <v>0</v>
      </c>
      <c r="D12" s="228"/>
      <c r="E12" s="229">
        <f t="shared" ref="E12:O12" si="2">SUM(E13:E22)</f>
        <v>0</v>
      </c>
      <c r="F12" s="229">
        <f t="shared" si="2"/>
        <v>0</v>
      </c>
      <c r="G12" s="229">
        <f t="shared" si="2"/>
        <v>0</v>
      </c>
      <c r="H12" s="229">
        <f t="shared" si="2"/>
        <v>0</v>
      </c>
      <c r="I12" s="229">
        <f t="shared" si="2"/>
        <v>0</v>
      </c>
      <c r="J12" s="229">
        <f t="shared" si="2"/>
        <v>0</v>
      </c>
      <c r="K12" s="229">
        <f t="shared" si="2"/>
        <v>0</v>
      </c>
      <c r="L12" s="229">
        <f t="shared" si="2"/>
        <v>0</v>
      </c>
      <c r="M12" s="229">
        <f t="shared" si="2"/>
        <v>0</v>
      </c>
      <c r="N12" s="230">
        <f t="shared" si="2"/>
        <v>0</v>
      </c>
      <c r="O12" s="231">
        <f t="shared" si="2"/>
        <v>0</v>
      </c>
    </row>
    <row r="13" spans="1:15" ht="15.75" thickBot="1" x14ac:dyDescent="0.3">
      <c r="A13" s="360">
        <f>ULAGANJE_IZVORI!B13</f>
        <v>0</v>
      </c>
      <c r="B13" s="361"/>
      <c r="C13" s="232">
        <f>ULAGANJE_IZVORI!F13</f>
        <v>0</v>
      </c>
      <c r="D13" s="115">
        <v>0</v>
      </c>
      <c r="E13" s="233">
        <f t="shared" ref="E13:E22" si="3">(C13*D13)</f>
        <v>0</v>
      </c>
      <c r="F13" s="233">
        <f>IF($C13-SUM($E13:E13)&lt;=0,0,MIN($C13*$D13,$C13-SUM($E13:E13)))</f>
        <v>0</v>
      </c>
      <c r="G13" s="233">
        <f>IF($C13-SUM($E13:F13)&lt;=0,0,MIN($C13*$D13,$C13-SUM($E13:F13)))</f>
        <v>0</v>
      </c>
      <c r="H13" s="233">
        <f>IF($C13-SUM($E13:G13)&lt;=0,0,MIN($C13*$D13,$C13-SUM($E13:G13)))</f>
        <v>0</v>
      </c>
      <c r="I13" s="233">
        <f>IF($C13-SUM($E13:H13)&lt;=0,0,MIN($C13*$D13,$C13-SUM($E13:H13)))</f>
        <v>0</v>
      </c>
      <c r="J13" s="233">
        <f>IF($C13-SUM($E13:I13)&lt;=0,0,MIN($C13*$D13,$C13-SUM($E13:I13)))</f>
        <v>0</v>
      </c>
      <c r="K13" s="233">
        <f>IF($C13-SUM($E13:J13)&lt;=0,0,MIN($C13*$D13,$C13-SUM($E13:J13)))</f>
        <v>0</v>
      </c>
      <c r="L13" s="233">
        <f>IF($C13-SUM($E13:K13)&lt;=0,0,MIN($C13*$D13,$C13-SUM($E13:K13)))</f>
        <v>0</v>
      </c>
      <c r="M13" s="233">
        <f>IF($C13-SUM($E13:L13)&lt;=0,0,MIN($C13*$D13,$C13-SUM($E13:L13)))</f>
        <v>0</v>
      </c>
      <c r="N13" s="234">
        <f>IF($C13-SUM($E13:M13)&lt;=0,0,MIN($C13*$D13,$C13-SUM($E13:M13)))</f>
        <v>0</v>
      </c>
      <c r="O13" s="235">
        <f t="shared" ref="O13:O22" si="4">C13-SUM(E13:N13)</f>
        <v>0</v>
      </c>
    </row>
    <row r="14" spans="1:15" ht="15.75" thickBot="1" x14ac:dyDescent="0.3">
      <c r="A14" s="360">
        <f>ULAGANJE_IZVORI!B14</f>
        <v>0</v>
      </c>
      <c r="B14" s="361"/>
      <c r="C14" s="232">
        <f>ULAGANJE_IZVORI!F14</f>
        <v>0</v>
      </c>
      <c r="D14" s="116">
        <v>0</v>
      </c>
      <c r="E14" s="236">
        <f t="shared" si="3"/>
        <v>0</v>
      </c>
      <c r="F14" s="236">
        <f>IF($C14-SUM($E14:E14)&lt;=0,0,MIN($C14*$D14,$C14-SUM($E14:E14)))</f>
        <v>0</v>
      </c>
      <c r="G14" s="236">
        <f>IF($C14-SUM($E14:F14)&lt;=0,0,MIN($C14*$D14,$C14-SUM($E14:F14)))</f>
        <v>0</v>
      </c>
      <c r="H14" s="236">
        <f>IF($C14-SUM($E14:G14)&lt;=0,0,MIN($C14*$D14,$C14-SUM($E14:G14)))</f>
        <v>0</v>
      </c>
      <c r="I14" s="236">
        <f>IF($C14-SUM($E14:H14)&lt;=0,0,MIN($C14*$D14,$C14-SUM($E14:H14)))</f>
        <v>0</v>
      </c>
      <c r="J14" s="236">
        <f>IF($C14-SUM($E14:I14)&lt;=0,0,MIN($C14*$D14,$C14-SUM($E14:I14)))</f>
        <v>0</v>
      </c>
      <c r="K14" s="236">
        <f>IF($C14-SUM($E14:J14)&lt;=0,0,MIN($C14*$D14,$C14-SUM($E14:J14)))</f>
        <v>0</v>
      </c>
      <c r="L14" s="236">
        <f>IF($C14-SUM($E14:K14)&lt;=0,0,MIN($C14*$D14,$C14-SUM($E14:K14)))</f>
        <v>0</v>
      </c>
      <c r="M14" s="236">
        <f>IF($C14-SUM($E14:L14)&lt;=0,0,MIN($C14*$D14,$C14-SUM($E14:L14)))</f>
        <v>0</v>
      </c>
      <c r="N14" s="237">
        <f>IF($C14-SUM($E14:M14)&lt;=0,0,MIN($C14*$D14,$C14-SUM($E14:M14)))</f>
        <v>0</v>
      </c>
      <c r="O14" s="238">
        <f t="shared" si="4"/>
        <v>0</v>
      </c>
    </row>
    <row r="15" spans="1:15" ht="15.75" thickBot="1" x14ac:dyDescent="0.3">
      <c r="A15" s="360">
        <f>ULAGANJE_IZVORI!B15</f>
        <v>0</v>
      </c>
      <c r="B15" s="361"/>
      <c r="C15" s="232">
        <f>ULAGANJE_IZVORI!F15</f>
        <v>0</v>
      </c>
      <c r="D15" s="116">
        <v>0</v>
      </c>
      <c r="E15" s="236">
        <f t="shared" si="3"/>
        <v>0</v>
      </c>
      <c r="F15" s="236">
        <f>IF($C15-SUM($E15:E15)&lt;=0,0,MIN($C15*$D15,$C15-SUM($E15:E15)))</f>
        <v>0</v>
      </c>
      <c r="G15" s="236">
        <f>IF($C15-SUM($E15:F15)&lt;=0,0,MIN($C15*$D15,$C15-SUM($E15:F15)))</f>
        <v>0</v>
      </c>
      <c r="H15" s="236">
        <f>IF($C15-SUM($E15:G15)&lt;=0,0,MIN($C15*$D15,$C15-SUM($E15:G15)))</f>
        <v>0</v>
      </c>
      <c r="I15" s="236">
        <f>IF($C15-SUM($E15:H15)&lt;=0,0,MIN($C15*$D15,$C15-SUM($E15:H15)))</f>
        <v>0</v>
      </c>
      <c r="J15" s="236">
        <f>IF($C15-SUM($E15:I15)&lt;=0,0,MIN($C15*$D15,$C15-SUM($E15:I15)))</f>
        <v>0</v>
      </c>
      <c r="K15" s="236">
        <f>IF($C15-SUM($E15:J15)&lt;=0,0,MIN($C15*$D15,$C15-SUM($E15:J15)))</f>
        <v>0</v>
      </c>
      <c r="L15" s="236">
        <f>IF($C15-SUM($E15:K15)&lt;=0,0,MIN($C15*$D15,$C15-SUM($E15:K15)))</f>
        <v>0</v>
      </c>
      <c r="M15" s="236">
        <f>IF($C15-SUM($E15:L15)&lt;=0,0,MIN($C15*$D15,$C15-SUM($E15:L15)))</f>
        <v>0</v>
      </c>
      <c r="N15" s="237">
        <f>IF($C15-SUM($E15:M15)&lt;=0,0,MIN($C15*$D15,$C15-SUM($E15:M15)))</f>
        <v>0</v>
      </c>
      <c r="O15" s="238">
        <f t="shared" si="4"/>
        <v>0</v>
      </c>
    </row>
    <row r="16" spans="1:15" ht="15.75" thickBot="1" x14ac:dyDescent="0.3">
      <c r="A16" s="360">
        <f>ULAGANJE_IZVORI!B16</f>
        <v>0</v>
      </c>
      <c r="B16" s="361"/>
      <c r="C16" s="232">
        <f>ULAGANJE_IZVORI!F16</f>
        <v>0</v>
      </c>
      <c r="D16" s="116">
        <v>0</v>
      </c>
      <c r="E16" s="236">
        <f t="shared" si="3"/>
        <v>0</v>
      </c>
      <c r="F16" s="236">
        <f>IF($C16-SUM($E16:E16)&lt;=0,0,MIN($C16*$D16,$C16-SUM($E16:E16)))</f>
        <v>0</v>
      </c>
      <c r="G16" s="236">
        <f>IF($C16-SUM($E16:F16)&lt;=0,0,MIN($C16*$D16,$C16-SUM($E16:F16)))</f>
        <v>0</v>
      </c>
      <c r="H16" s="236">
        <f>IF($C16-SUM($E16:G16)&lt;=0,0,MIN($C16*$D16,$C16-SUM($E16:G16)))</f>
        <v>0</v>
      </c>
      <c r="I16" s="236">
        <f>IF($C16-SUM($E16:H16)&lt;=0,0,MIN($C16*$D16,$C16-SUM($E16:H16)))</f>
        <v>0</v>
      </c>
      <c r="J16" s="236">
        <f>IF($C16-SUM($E16:I16)&lt;=0,0,MIN($C16*$D16,$C16-SUM($E16:I16)))</f>
        <v>0</v>
      </c>
      <c r="K16" s="236">
        <f>IF($C16-SUM($E16:J16)&lt;=0,0,MIN($C16*$D16,$C16-SUM($E16:J16)))</f>
        <v>0</v>
      </c>
      <c r="L16" s="236">
        <f>IF($C16-SUM($E16:K16)&lt;=0,0,MIN($C16*$D16,$C16-SUM($E16:K16)))</f>
        <v>0</v>
      </c>
      <c r="M16" s="236">
        <f>IF($C16-SUM($E16:L16)&lt;=0,0,MIN($C16*$D16,$C16-SUM($E16:L16)))</f>
        <v>0</v>
      </c>
      <c r="N16" s="237">
        <f>IF($C16-SUM($E16:M16)&lt;=0,0,MIN($C16*$D16,$C16-SUM($E16:M16)))</f>
        <v>0</v>
      </c>
      <c r="O16" s="238">
        <f t="shared" si="4"/>
        <v>0</v>
      </c>
    </row>
    <row r="17" spans="1:15" ht="15.75" thickBot="1" x14ac:dyDescent="0.3">
      <c r="A17" s="360">
        <f>ULAGANJE_IZVORI!B17</f>
        <v>0</v>
      </c>
      <c r="B17" s="361"/>
      <c r="C17" s="232">
        <f>ULAGANJE_IZVORI!F17</f>
        <v>0</v>
      </c>
      <c r="D17" s="116">
        <v>0</v>
      </c>
      <c r="E17" s="236">
        <f t="shared" si="3"/>
        <v>0</v>
      </c>
      <c r="F17" s="236">
        <f>IF($C17-SUM($E17:E17)&lt;=0,0,MIN($C17*$D17,$C17-SUM($E17:E17)))</f>
        <v>0</v>
      </c>
      <c r="G17" s="236">
        <f>IF($C17-SUM($E17:F17)&lt;=0,0,MIN($C17*$D17,$C17-SUM($E17:F17)))</f>
        <v>0</v>
      </c>
      <c r="H17" s="236">
        <f>IF($C17-SUM($E17:G17)&lt;=0,0,MIN($C17*$D17,$C17-SUM($E17:G17)))</f>
        <v>0</v>
      </c>
      <c r="I17" s="236">
        <f>IF($C17-SUM($E17:H17)&lt;=0,0,MIN($C17*$D17,$C17-SUM($E17:H17)))</f>
        <v>0</v>
      </c>
      <c r="J17" s="236">
        <f>IF($C17-SUM($E17:I17)&lt;=0,0,MIN($C17*$D17,$C17-SUM($E17:I17)))</f>
        <v>0</v>
      </c>
      <c r="K17" s="236">
        <f>IF($C17-SUM($E17:J17)&lt;=0,0,MIN($C17*$D17,$C17-SUM($E17:J17)))</f>
        <v>0</v>
      </c>
      <c r="L17" s="236">
        <f>IF($C17-SUM($E17:K17)&lt;=0,0,MIN($C17*$D17,$C17-SUM($E17:K17)))</f>
        <v>0</v>
      </c>
      <c r="M17" s="236">
        <f>IF($C17-SUM($E17:L17)&lt;=0,0,MIN($C17*$D17,$C17-SUM($E17:L17)))</f>
        <v>0</v>
      </c>
      <c r="N17" s="237">
        <f>IF($C17-SUM($E17:M17)&lt;=0,0,MIN($C17*$D17,$C17-SUM($E17:M17)))</f>
        <v>0</v>
      </c>
      <c r="O17" s="238">
        <f t="shared" si="4"/>
        <v>0</v>
      </c>
    </row>
    <row r="18" spans="1:15" ht="15.75" thickBot="1" x14ac:dyDescent="0.3">
      <c r="A18" s="360">
        <f>ULAGANJE_IZVORI!B18</f>
        <v>0</v>
      </c>
      <c r="B18" s="361"/>
      <c r="C18" s="232">
        <f>ULAGANJE_IZVORI!F18</f>
        <v>0</v>
      </c>
      <c r="D18" s="116">
        <v>0</v>
      </c>
      <c r="E18" s="236">
        <f t="shared" si="3"/>
        <v>0</v>
      </c>
      <c r="F18" s="236">
        <f>IF($C18-SUM($E18:E18)&lt;=0,0,MIN($C18*$D18,$C18-SUM($E18:E18)))</f>
        <v>0</v>
      </c>
      <c r="G18" s="236">
        <f>IF($C18-SUM($E18:F18)&lt;=0,0,MIN($C18*$D18,$C18-SUM($E18:F18)))</f>
        <v>0</v>
      </c>
      <c r="H18" s="236">
        <f>IF($C18-SUM($E18:G18)&lt;=0,0,MIN($C18*$D18,$C18-SUM($E18:G18)))</f>
        <v>0</v>
      </c>
      <c r="I18" s="236">
        <f>IF($C18-SUM($E18:H18)&lt;=0,0,MIN($C18*$D18,$C18-SUM($E18:H18)))</f>
        <v>0</v>
      </c>
      <c r="J18" s="236">
        <f>IF($C18-SUM($E18:I18)&lt;=0,0,MIN($C18*$D18,$C18-SUM($E18:I18)))</f>
        <v>0</v>
      </c>
      <c r="K18" s="236">
        <f>IF($C18-SUM($E18:J18)&lt;=0,0,MIN($C18*$D18,$C18-SUM($E18:J18)))</f>
        <v>0</v>
      </c>
      <c r="L18" s="236">
        <f>IF($C18-SUM($E18:K18)&lt;=0,0,MIN($C18*$D18,$C18-SUM($E18:K18)))</f>
        <v>0</v>
      </c>
      <c r="M18" s="236">
        <f>IF($C18-SUM($E18:L18)&lt;=0,0,MIN($C18*$D18,$C18-SUM($E18:L18)))</f>
        <v>0</v>
      </c>
      <c r="N18" s="237">
        <f>IF($C18-SUM($E18:M18)&lt;=0,0,MIN($C18*$D18,$C18-SUM($E18:M18)))</f>
        <v>0</v>
      </c>
      <c r="O18" s="238">
        <f t="shared" si="4"/>
        <v>0</v>
      </c>
    </row>
    <row r="19" spans="1:15" ht="15.75" thickBot="1" x14ac:dyDescent="0.3">
      <c r="A19" s="360">
        <f>ULAGANJE_IZVORI!B19</f>
        <v>0</v>
      </c>
      <c r="B19" s="361"/>
      <c r="C19" s="232">
        <f>ULAGANJE_IZVORI!F19</f>
        <v>0</v>
      </c>
      <c r="D19" s="116">
        <v>0</v>
      </c>
      <c r="E19" s="236">
        <f t="shared" si="3"/>
        <v>0</v>
      </c>
      <c r="F19" s="236">
        <f>IF($C19-SUM($E19:E19)&lt;=0,0,MIN($C19*$D19,$C19-SUM($E19:E19)))</f>
        <v>0</v>
      </c>
      <c r="G19" s="236">
        <f>IF($C19-SUM($E19:F19)&lt;=0,0,MIN($C19*$D19,$C19-SUM($E19:F19)))</f>
        <v>0</v>
      </c>
      <c r="H19" s="236">
        <f>IF($C19-SUM($E19:G19)&lt;=0,0,MIN($C19*$D19,$C19-SUM($E19:G19)))</f>
        <v>0</v>
      </c>
      <c r="I19" s="236">
        <f>IF($C19-SUM($E19:H19)&lt;=0,0,MIN($C19*$D19,$C19-SUM($E19:H19)))</f>
        <v>0</v>
      </c>
      <c r="J19" s="236">
        <f>IF($C19-SUM($E19:I19)&lt;=0,0,MIN($C19*$D19,$C19-SUM($E19:I19)))</f>
        <v>0</v>
      </c>
      <c r="K19" s="236">
        <f>IF($C19-SUM($E19:J19)&lt;=0,0,MIN($C19*$D19,$C19-SUM($E19:J19)))</f>
        <v>0</v>
      </c>
      <c r="L19" s="236">
        <f>IF($C19-SUM($E19:K19)&lt;=0,0,MIN($C19*$D19,$C19-SUM($E19:K19)))</f>
        <v>0</v>
      </c>
      <c r="M19" s="236">
        <f>IF($C19-SUM($E19:L19)&lt;=0,0,MIN($C19*$D19,$C19-SUM($E19:L19)))</f>
        <v>0</v>
      </c>
      <c r="N19" s="237">
        <f>IF($C19-SUM($E19:M19)&lt;=0,0,MIN($C19*$D19,$C19-SUM($E19:M19)))</f>
        <v>0</v>
      </c>
      <c r="O19" s="238">
        <f t="shared" si="4"/>
        <v>0</v>
      </c>
    </row>
    <row r="20" spans="1:15" ht="15.75" thickBot="1" x14ac:dyDescent="0.3">
      <c r="A20" s="360">
        <f>ULAGANJE_IZVORI!B20</f>
        <v>0</v>
      </c>
      <c r="B20" s="361"/>
      <c r="C20" s="232">
        <f>ULAGANJE_IZVORI!F20</f>
        <v>0</v>
      </c>
      <c r="D20" s="116">
        <v>0</v>
      </c>
      <c r="E20" s="236">
        <f t="shared" si="3"/>
        <v>0</v>
      </c>
      <c r="F20" s="236">
        <f>IF($C20-SUM($E20:E20)&lt;=0,0,MIN($C20*$D20,$C20-SUM($E20:E20)))</f>
        <v>0</v>
      </c>
      <c r="G20" s="236">
        <f>IF($C20-SUM($E20:F20)&lt;=0,0,MIN($C20*$D20,$C20-SUM($E20:F20)))</f>
        <v>0</v>
      </c>
      <c r="H20" s="236">
        <f>IF($C20-SUM($E20:G20)&lt;=0,0,MIN($C20*$D20,$C20-SUM($E20:G20)))</f>
        <v>0</v>
      </c>
      <c r="I20" s="236">
        <f>IF($C20-SUM($E20:H20)&lt;=0,0,MIN($C20*$D20,$C20-SUM($E20:H20)))</f>
        <v>0</v>
      </c>
      <c r="J20" s="236">
        <f>IF($C20-SUM($E20:I20)&lt;=0,0,MIN($C20*$D20,$C20-SUM($E20:I20)))</f>
        <v>0</v>
      </c>
      <c r="K20" s="236">
        <f>IF($C20-SUM($E20:J20)&lt;=0,0,MIN($C20*$D20,$C20-SUM($E20:J20)))</f>
        <v>0</v>
      </c>
      <c r="L20" s="236">
        <f>IF($C20-SUM($E20:K20)&lt;=0,0,MIN($C20*$D20,$C20-SUM($E20:K20)))</f>
        <v>0</v>
      </c>
      <c r="M20" s="236">
        <f>IF($C20-SUM($E20:L20)&lt;=0,0,MIN($C20*$D20,$C20-SUM($E20:L20)))</f>
        <v>0</v>
      </c>
      <c r="N20" s="237">
        <f>IF($C20-SUM($E20:M20)&lt;=0,0,MIN($C20*$D20,$C20-SUM($E20:M20)))</f>
        <v>0</v>
      </c>
      <c r="O20" s="238">
        <f t="shared" si="4"/>
        <v>0</v>
      </c>
    </row>
    <row r="21" spans="1:15" ht="15.75" thickBot="1" x14ac:dyDescent="0.3">
      <c r="A21" s="360">
        <f>ULAGANJE_IZVORI!B21</f>
        <v>0</v>
      </c>
      <c r="B21" s="361"/>
      <c r="C21" s="232">
        <f>ULAGANJE_IZVORI!F21</f>
        <v>0</v>
      </c>
      <c r="D21" s="116">
        <v>0</v>
      </c>
      <c r="E21" s="236">
        <f t="shared" si="3"/>
        <v>0</v>
      </c>
      <c r="F21" s="236">
        <f>IF($C21-SUM($E21:E21)&lt;=0,0,MIN($C21*$D21,$C21-SUM($E21:E21)))</f>
        <v>0</v>
      </c>
      <c r="G21" s="236">
        <f>IF($C21-SUM($E21:F21)&lt;=0,0,MIN($C21*$D21,$C21-SUM($E21:F21)))</f>
        <v>0</v>
      </c>
      <c r="H21" s="236">
        <f>IF($C21-SUM($E21:G21)&lt;=0,0,MIN($C21*$D21,$C21-SUM($E21:G21)))</f>
        <v>0</v>
      </c>
      <c r="I21" s="236">
        <f>IF($C21-SUM($E21:H21)&lt;=0,0,MIN($C21*$D21,$C21-SUM($E21:H21)))</f>
        <v>0</v>
      </c>
      <c r="J21" s="236">
        <f>IF($C21-SUM($E21:I21)&lt;=0,0,MIN($C21*$D21,$C21-SUM($E21:I21)))</f>
        <v>0</v>
      </c>
      <c r="K21" s="236">
        <f>IF($C21-SUM($E21:J21)&lt;=0,0,MIN($C21*$D21,$C21-SUM($E21:J21)))</f>
        <v>0</v>
      </c>
      <c r="L21" s="236">
        <f>IF($C21-SUM($E21:K21)&lt;=0,0,MIN($C21*$D21,$C21-SUM($E21:K21)))</f>
        <v>0</v>
      </c>
      <c r="M21" s="236">
        <f>IF($C21-SUM($E21:L21)&lt;=0,0,MIN($C21*$D21,$C21-SUM($E21:L21)))</f>
        <v>0</v>
      </c>
      <c r="N21" s="237">
        <f>IF($C21-SUM($E21:M21)&lt;=0,0,MIN($C21*$D21,$C21-SUM($E21:M21)))</f>
        <v>0</v>
      </c>
      <c r="O21" s="238">
        <f t="shared" si="4"/>
        <v>0</v>
      </c>
    </row>
    <row r="22" spans="1:15" ht="15.75" thickBot="1" x14ac:dyDescent="0.3">
      <c r="A22" s="360">
        <f>ULAGANJE_IZVORI!B22</f>
        <v>0</v>
      </c>
      <c r="B22" s="361"/>
      <c r="C22" s="232">
        <f>ULAGANJE_IZVORI!F22</f>
        <v>0</v>
      </c>
      <c r="D22" s="117">
        <v>0</v>
      </c>
      <c r="E22" s="239">
        <f t="shared" si="3"/>
        <v>0</v>
      </c>
      <c r="F22" s="239">
        <f>IF($C22-SUM($E22:E22)&lt;=0,0,MIN($C22*$D22,$C22-SUM($E22:E22)))</f>
        <v>0</v>
      </c>
      <c r="G22" s="239">
        <f>IF($C22-SUM($E22:F22)&lt;=0,0,MIN($C22*$D22,$C22-SUM($E22:F22)))</f>
        <v>0</v>
      </c>
      <c r="H22" s="239">
        <f>IF($C22-SUM($E22:G22)&lt;=0,0,MIN($C22*$D22,$C22-SUM($E22:G22)))</f>
        <v>0</v>
      </c>
      <c r="I22" s="239">
        <f>IF($C22-SUM($E22:H22)&lt;=0,0,MIN($C22*$D22,$C22-SUM($E22:H22)))</f>
        <v>0</v>
      </c>
      <c r="J22" s="239">
        <f>IF($C22-SUM($E22:I22)&lt;=0,0,MIN($C22*$D22,$C22-SUM($E22:I22)))</f>
        <v>0</v>
      </c>
      <c r="K22" s="239">
        <f>IF($C22-SUM($E22:J22)&lt;=0,0,MIN($C22*$D22,$C22-SUM($E22:J22)))</f>
        <v>0</v>
      </c>
      <c r="L22" s="239">
        <f>IF($C22-SUM($E22:K22)&lt;=0,0,MIN($C22*$D22,$C22-SUM($E22:K22)))</f>
        <v>0</v>
      </c>
      <c r="M22" s="239">
        <f>IF($C22-SUM($E22:L22)&lt;=0,0,MIN($C22*$D22,$C22-SUM($E22:L22)))</f>
        <v>0</v>
      </c>
      <c r="N22" s="240">
        <f>IF($C22-SUM($E22:M22)&lt;=0,0,MIN($C22*$D22,$C22-SUM($E22:M22)))</f>
        <v>0</v>
      </c>
      <c r="O22" s="241">
        <f t="shared" si="4"/>
        <v>0</v>
      </c>
    </row>
    <row r="23" spans="1:15" ht="15.75" thickBot="1" x14ac:dyDescent="0.3">
      <c r="A23" s="362" t="s">
        <v>45</v>
      </c>
      <c r="B23" s="362"/>
      <c r="C23" s="227">
        <f>SUM(C24:C28)</f>
        <v>0</v>
      </c>
      <c r="D23" s="228"/>
      <c r="E23" s="229">
        <f t="shared" ref="E23:O23" si="5">SUM(E24:E28)</f>
        <v>0</v>
      </c>
      <c r="F23" s="229">
        <f t="shared" si="5"/>
        <v>0</v>
      </c>
      <c r="G23" s="229">
        <f t="shared" si="5"/>
        <v>0</v>
      </c>
      <c r="H23" s="229">
        <f t="shared" si="5"/>
        <v>0</v>
      </c>
      <c r="I23" s="229">
        <f t="shared" si="5"/>
        <v>0</v>
      </c>
      <c r="J23" s="229">
        <f t="shared" si="5"/>
        <v>0</v>
      </c>
      <c r="K23" s="229">
        <f t="shared" si="5"/>
        <v>0</v>
      </c>
      <c r="L23" s="229">
        <f t="shared" si="5"/>
        <v>0</v>
      </c>
      <c r="M23" s="229">
        <f t="shared" si="5"/>
        <v>0</v>
      </c>
      <c r="N23" s="230">
        <f t="shared" si="5"/>
        <v>0</v>
      </c>
      <c r="O23" s="231">
        <f t="shared" si="5"/>
        <v>0</v>
      </c>
    </row>
    <row r="24" spans="1:15" ht="15.75" thickBot="1" x14ac:dyDescent="0.3">
      <c r="A24" s="360">
        <f>ULAGANJE_IZVORI!B24</f>
        <v>0</v>
      </c>
      <c r="B24" s="361"/>
      <c r="C24" s="232">
        <f>ULAGANJE_IZVORI!F24</f>
        <v>0</v>
      </c>
      <c r="D24" s="115">
        <v>0</v>
      </c>
      <c r="E24" s="233">
        <f>(C24*D24)</f>
        <v>0</v>
      </c>
      <c r="F24" s="233">
        <f>IF($C24-SUM($E24:E24)&lt;=0,0,MIN($C24*$D24,$C24-SUM($E24:E24)))</f>
        <v>0</v>
      </c>
      <c r="G24" s="233">
        <f>IF($C24-SUM($E24:F24)&lt;=0,0,MIN($C24*$D24,$C24-SUM($E24:F24)))</f>
        <v>0</v>
      </c>
      <c r="H24" s="233">
        <f>IF($C24-SUM($E24:G24)&lt;=0,0,MIN($C24*$D24,$C24-SUM($E24:G24)))</f>
        <v>0</v>
      </c>
      <c r="I24" s="233">
        <f>IF($C24-SUM($E24:H24)&lt;=0,0,MIN($C24*$D24,$C24-SUM($E24:H24)))</f>
        <v>0</v>
      </c>
      <c r="J24" s="233">
        <f>IF($C24-SUM($E24:I24)&lt;=0,0,MIN($C24*$D24,$C24-SUM($E24:I24)))</f>
        <v>0</v>
      </c>
      <c r="K24" s="233">
        <f>IF($C24-SUM($E24:J24)&lt;=0,0,MIN($C24*$D24,$C24-SUM($E24:J24)))</f>
        <v>0</v>
      </c>
      <c r="L24" s="233">
        <f>IF($C24-SUM($E24:K24)&lt;=0,0,MIN($C24*$D24,$C24-SUM($E24:K24)))</f>
        <v>0</v>
      </c>
      <c r="M24" s="233">
        <f>IF($C24-SUM($E24:L24)&lt;=0,0,MIN($C24*$D24,$C24-SUM($E24:L24)))</f>
        <v>0</v>
      </c>
      <c r="N24" s="234">
        <f>IF($C24-SUM($E24:M24)&lt;=0,0,MIN($C24*$D24,$C24-SUM($E24:M24)))</f>
        <v>0</v>
      </c>
      <c r="O24" s="235">
        <f>C24-SUM(E24:N24)</f>
        <v>0</v>
      </c>
    </row>
    <row r="25" spans="1:15" ht="15.75" thickBot="1" x14ac:dyDescent="0.3">
      <c r="A25" s="360">
        <f>ULAGANJE_IZVORI!B25</f>
        <v>0</v>
      </c>
      <c r="B25" s="361"/>
      <c r="C25" s="232">
        <f>ULAGANJE_IZVORI!F25</f>
        <v>0</v>
      </c>
      <c r="D25" s="116">
        <v>0</v>
      </c>
      <c r="E25" s="236">
        <f>(C25*D25)</f>
        <v>0</v>
      </c>
      <c r="F25" s="236">
        <f>IF($C25-SUM($E25:E25)&lt;=0,0,MIN($C25*$D25,$C25-SUM($E25:E25)))</f>
        <v>0</v>
      </c>
      <c r="G25" s="236">
        <f>IF($C25-SUM($E25:F25)&lt;=0,0,MIN($C25*$D25,$C25-SUM($E25:F25)))</f>
        <v>0</v>
      </c>
      <c r="H25" s="236">
        <f>IF($C25-SUM($E25:G25)&lt;=0,0,MIN($C25*$D25,$C25-SUM($E25:G25)))</f>
        <v>0</v>
      </c>
      <c r="I25" s="236">
        <f>IF($C25-SUM($E25:H25)&lt;=0,0,MIN($C25*$D25,$C25-SUM($E25:H25)))</f>
        <v>0</v>
      </c>
      <c r="J25" s="236">
        <f>IF($C25-SUM($E25:I25)&lt;=0,0,MIN($C25*$D25,$C25-SUM($E25:I25)))</f>
        <v>0</v>
      </c>
      <c r="K25" s="236">
        <f>IF($C25-SUM($E25:J25)&lt;=0,0,MIN($C25*$D25,$C25-SUM($E25:J25)))</f>
        <v>0</v>
      </c>
      <c r="L25" s="236">
        <f>IF($C25-SUM($E25:K25)&lt;=0,0,MIN($C25*$D25,$C25-SUM($E25:K25)))</f>
        <v>0</v>
      </c>
      <c r="M25" s="236">
        <f>IF($C25-SUM($E25:L25)&lt;=0,0,MIN($C25*$D25,$C25-SUM($E25:L25)))</f>
        <v>0</v>
      </c>
      <c r="N25" s="237">
        <f>IF($C25-SUM($E25:M25)&lt;=0,0,MIN($C25*$D25,$C25-SUM($E25:M25)))</f>
        <v>0</v>
      </c>
      <c r="O25" s="238">
        <f>C25-SUM(E25:N25)</f>
        <v>0</v>
      </c>
    </row>
    <row r="26" spans="1:15" ht="15.75" thickBot="1" x14ac:dyDescent="0.3">
      <c r="A26" s="360">
        <f>ULAGANJE_IZVORI!B26</f>
        <v>0</v>
      </c>
      <c r="B26" s="361"/>
      <c r="C26" s="232">
        <f>ULAGANJE_IZVORI!F26</f>
        <v>0</v>
      </c>
      <c r="D26" s="116">
        <v>0</v>
      </c>
      <c r="E26" s="236">
        <f>(C26*D26)</f>
        <v>0</v>
      </c>
      <c r="F26" s="236">
        <f>IF($C26-SUM($E26:E26)&lt;=0,0,MIN($C26*$D26,$C26-SUM($E26:E26)))</f>
        <v>0</v>
      </c>
      <c r="G26" s="236">
        <f>IF($C26-SUM($E26:F26)&lt;=0,0,MIN($C26*$D26,$C26-SUM($E26:F26)))</f>
        <v>0</v>
      </c>
      <c r="H26" s="236">
        <f>IF($C26-SUM($E26:G26)&lt;=0,0,MIN($C26*$D26,$C26-SUM($E26:G26)))</f>
        <v>0</v>
      </c>
      <c r="I26" s="236">
        <f>IF($C26-SUM($E26:H26)&lt;=0,0,MIN($C26*$D26,$C26-SUM($E26:H26)))</f>
        <v>0</v>
      </c>
      <c r="J26" s="236">
        <f>IF($C26-SUM($E26:I26)&lt;=0,0,MIN($C26*$D26,$C26-SUM($E26:I26)))</f>
        <v>0</v>
      </c>
      <c r="K26" s="236">
        <f>IF($C26-SUM($E26:J26)&lt;=0,0,MIN($C26*$D26,$C26-SUM($E26:J26)))</f>
        <v>0</v>
      </c>
      <c r="L26" s="236">
        <f>IF($C26-SUM($E26:K26)&lt;=0,0,MIN($C26*$D26,$C26-SUM($E26:K26)))</f>
        <v>0</v>
      </c>
      <c r="M26" s="236">
        <f>IF($C26-SUM($E26:L26)&lt;=0,0,MIN($C26*$D26,$C26-SUM($E26:L26)))</f>
        <v>0</v>
      </c>
      <c r="N26" s="237">
        <f>IF($C26-SUM($E26:M26)&lt;=0,0,MIN($C26*$D26,$C26-SUM($E26:M26)))</f>
        <v>0</v>
      </c>
      <c r="O26" s="238">
        <f>C26-SUM(E26:N26)</f>
        <v>0</v>
      </c>
    </row>
    <row r="27" spans="1:15" ht="15.75" thickBot="1" x14ac:dyDescent="0.3">
      <c r="A27" s="360">
        <f>ULAGANJE_IZVORI!B27</f>
        <v>0</v>
      </c>
      <c r="B27" s="361"/>
      <c r="C27" s="232">
        <f>ULAGANJE_IZVORI!F27</f>
        <v>0</v>
      </c>
      <c r="D27" s="116">
        <v>0</v>
      </c>
      <c r="E27" s="236">
        <f>(C27*D27)</f>
        <v>0</v>
      </c>
      <c r="F27" s="236">
        <f>IF($C27-SUM($E27:E27)&lt;=0,0,MIN($C27*$D27,$C27-SUM($E27:E27)))</f>
        <v>0</v>
      </c>
      <c r="G27" s="236">
        <f>IF($C27-SUM($E27:F27)&lt;=0,0,MIN($C27*$D27,$C27-SUM($E27:F27)))</f>
        <v>0</v>
      </c>
      <c r="H27" s="236">
        <f>IF($C27-SUM($E27:G27)&lt;=0,0,MIN($C27*$D27,$C27-SUM($E27:G27)))</f>
        <v>0</v>
      </c>
      <c r="I27" s="236">
        <f>IF($C27-SUM($E27:H27)&lt;=0,0,MIN($C27*$D27,$C27-SUM($E27:H27)))</f>
        <v>0</v>
      </c>
      <c r="J27" s="236">
        <f>IF($C27-SUM($E27:I27)&lt;=0,0,MIN($C27*$D27,$C27-SUM($E27:I27)))</f>
        <v>0</v>
      </c>
      <c r="K27" s="236">
        <f>IF($C27-SUM($E27:J27)&lt;=0,0,MIN($C27*$D27,$C27-SUM($E27:J27)))</f>
        <v>0</v>
      </c>
      <c r="L27" s="236">
        <f>IF($C27-SUM($E27:K27)&lt;=0,0,MIN($C27*$D27,$C27-SUM($E27:K27)))</f>
        <v>0</v>
      </c>
      <c r="M27" s="236">
        <f>IF($C27-SUM($E27:L27)&lt;=0,0,MIN($C27*$D27,$C27-SUM($E27:L27)))</f>
        <v>0</v>
      </c>
      <c r="N27" s="237">
        <f>IF($C27-SUM($E27:M27)&lt;=0,0,MIN($C27*$D27,$C27-SUM($E27:M27)))</f>
        <v>0</v>
      </c>
      <c r="O27" s="238">
        <f>C27-SUM(E27:N27)</f>
        <v>0</v>
      </c>
    </row>
    <row r="28" spans="1:15" ht="15.75" thickBot="1" x14ac:dyDescent="0.3">
      <c r="A28" s="360">
        <f>ULAGANJE_IZVORI!B28</f>
        <v>0</v>
      </c>
      <c r="B28" s="361"/>
      <c r="C28" s="232">
        <f>ULAGANJE_IZVORI!F28</f>
        <v>0</v>
      </c>
      <c r="D28" s="116">
        <v>0</v>
      </c>
      <c r="E28" s="236">
        <f>(C28*D28)</f>
        <v>0</v>
      </c>
      <c r="F28" s="236">
        <f>IF($C28-SUM($E28:E28)&lt;=0,0,MIN($C28*$D28,$C28-SUM($E28:E28)))</f>
        <v>0</v>
      </c>
      <c r="G28" s="236">
        <f>IF($C28-SUM($E28:F28)&lt;=0,0,MIN($C28*$D28,$C28-SUM($E28:F28)))</f>
        <v>0</v>
      </c>
      <c r="H28" s="236">
        <f>IF($C28-SUM($E28:G28)&lt;=0,0,MIN($C28*$D28,$C28-SUM($E28:G28)))</f>
        <v>0</v>
      </c>
      <c r="I28" s="236">
        <f>IF($C28-SUM($E28:H28)&lt;=0,0,MIN($C28*$D28,$C28-SUM($E28:H28)))</f>
        <v>0</v>
      </c>
      <c r="J28" s="236">
        <f>IF($C28-SUM($E28:I28)&lt;=0,0,MIN($C28*$D28,$C28-SUM($E28:I28)))</f>
        <v>0</v>
      </c>
      <c r="K28" s="236">
        <f>IF($C28-SUM($E28:J28)&lt;=0,0,MIN($C28*$D28,$C28-SUM($E28:J28)))</f>
        <v>0</v>
      </c>
      <c r="L28" s="236">
        <f>IF($C28-SUM($E28:K28)&lt;=0,0,MIN($C28*$D28,$C28-SUM($E28:K28)))</f>
        <v>0</v>
      </c>
      <c r="M28" s="236">
        <f>IF($C28-SUM($E28:L28)&lt;=0,0,MIN($C28*$D28,$C28-SUM($E28:L28)))</f>
        <v>0</v>
      </c>
      <c r="N28" s="237">
        <f>IF($C28-SUM($E28:M28)&lt;=0,0,MIN($C28*$D28,$C28-SUM($E28:M28)))</f>
        <v>0</v>
      </c>
      <c r="O28" s="243">
        <f>C28-SUM(E28:N28)</f>
        <v>0</v>
      </c>
    </row>
    <row r="29" spans="1:15" ht="15.75" thickBot="1" x14ac:dyDescent="0.3">
      <c r="A29" s="359" t="s">
        <v>117</v>
      </c>
      <c r="B29" s="359"/>
      <c r="C29" s="359"/>
      <c r="D29" s="359"/>
      <c r="E29" s="359"/>
      <c r="F29" s="359"/>
      <c r="G29" s="359"/>
      <c r="H29" s="359"/>
      <c r="I29" s="359"/>
      <c r="J29" s="359"/>
      <c r="K29" s="359"/>
      <c r="L29" s="359"/>
      <c r="M29" s="359"/>
      <c r="N29" s="359"/>
      <c r="O29" s="354" t="s">
        <v>114</v>
      </c>
    </row>
    <row r="30" spans="1:15" ht="15.75" customHeight="1" thickBot="1" x14ac:dyDescent="0.3">
      <c r="A30" s="355" t="s">
        <v>118</v>
      </c>
      <c r="B30" s="356" t="s">
        <v>112</v>
      </c>
      <c r="C30" s="356" t="s">
        <v>119</v>
      </c>
      <c r="D30" s="357" t="s">
        <v>120</v>
      </c>
      <c r="E30" s="244">
        <v>2026</v>
      </c>
      <c r="F30" s="244">
        <v>2027</v>
      </c>
      <c r="G30" s="244">
        <v>2028</v>
      </c>
      <c r="H30" s="244">
        <v>2029</v>
      </c>
      <c r="I30" s="244">
        <v>2030</v>
      </c>
      <c r="J30" s="244">
        <v>2031</v>
      </c>
      <c r="K30" s="244">
        <v>2032</v>
      </c>
      <c r="L30" s="244">
        <v>2033</v>
      </c>
      <c r="M30" s="244">
        <v>2034</v>
      </c>
      <c r="N30" s="244">
        <v>2035</v>
      </c>
      <c r="O30" s="354"/>
    </row>
    <row r="31" spans="1:15" ht="15.75" thickBot="1" x14ac:dyDescent="0.3">
      <c r="A31" s="355"/>
      <c r="B31" s="356"/>
      <c r="C31" s="356"/>
      <c r="D31" s="357"/>
      <c r="E31" s="111">
        <f t="shared" ref="E31:O31" si="6">SUM(E32:E44)</f>
        <v>0</v>
      </c>
      <c r="F31" s="111">
        <f t="shared" si="6"/>
        <v>0</v>
      </c>
      <c r="G31" s="111">
        <f t="shared" si="6"/>
        <v>0</v>
      </c>
      <c r="H31" s="111">
        <f t="shared" si="6"/>
        <v>0</v>
      </c>
      <c r="I31" s="111">
        <f t="shared" si="6"/>
        <v>0</v>
      </c>
      <c r="J31" s="111">
        <f>SUM(J32:J44)</f>
        <v>0</v>
      </c>
      <c r="K31" s="111">
        <f t="shared" si="6"/>
        <v>0</v>
      </c>
      <c r="L31" s="111">
        <f t="shared" si="6"/>
        <v>0</v>
      </c>
      <c r="M31" s="111">
        <f t="shared" si="6"/>
        <v>0</v>
      </c>
      <c r="N31" s="112">
        <f t="shared" si="6"/>
        <v>0</v>
      </c>
      <c r="O31" s="245">
        <f t="shared" si="6"/>
        <v>0</v>
      </c>
    </row>
    <row r="32" spans="1:15" x14ac:dyDescent="0.25">
      <c r="A32" s="18"/>
      <c r="B32" s="19"/>
      <c r="C32" s="19"/>
      <c r="D32" s="20">
        <v>0</v>
      </c>
      <c r="E32" s="113">
        <f>B32*D32</f>
        <v>0</v>
      </c>
      <c r="F32" s="113">
        <f>B32*D32</f>
        <v>0</v>
      </c>
      <c r="G32" s="113">
        <f>B32*D32</f>
        <v>0</v>
      </c>
      <c r="H32" s="113">
        <f>B32*D32</f>
        <v>0</v>
      </c>
      <c r="I32" s="113">
        <f>B32*D32</f>
        <v>0</v>
      </c>
      <c r="J32" s="113">
        <f>B32*D32</f>
        <v>0</v>
      </c>
      <c r="K32" s="113">
        <f>B32*D32</f>
        <v>0</v>
      </c>
      <c r="L32" s="113">
        <f>B32*D32</f>
        <v>0</v>
      </c>
      <c r="M32" s="113">
        <f>B32*D32</f>
        <v>0</v>
      </c>
      <c r="N32" s="113">
        <f>B32*D32</f>
        <v>0</v>
      </c>
      <c r="O32" s="113">
        <f>B32-SUM(E32:N32)</f>
        <v>0</v>
      </c>
    </row>
    <row r="33" spans="1:15" x14ac:dyDescent="0.25">
      <c r="A33" s="21"/>
      <c r="B33" s="22"/>
      <c r="C33" s="19"/>
      <c r="D33" s="23">
        <v>0</v>
      </c>
      <c r="E33" s="113">
        <f>B33*D33</f>
        <v>0</v>
      </c>
      <c r="F33" s="113">
        <f t="shared" ref="F33:F43" si="7">B33*D33</f>
        <v>0</v>
      </c>
      <c r="G33" s="113">
        <f t="shared" ref="G33:G43" si="8">B33*D33</f>
        <v>0</v>
      </c>
      <c r="H33" s="113">
        <f t="shared" ref="H33:H43" si="9">B33*D33</f>
        <v>0</v>
      </c>
      <c r="I33" s="113">
        <f t="shared" ref="I33:I43" si="10">B33*D33</f>
        <v>0</v>
      </c>
      <c r="J33" s="113">
        <f t="shared" ref="J33:J44" si="11">B33*D33</f>
        <v>0</v>
      </c>
      <c r="K33" s="113">
        <f t="shared" ref="K33:K43" si="12">B33*D33</f>
        <v>0</v>
      </c>
      <c r="L33" s="113">
        <f t="shared" ref="L33:L43" si="13">B33*D33</f>
        <v>0</v>
      </c>
      <c r="M33" s="113">
        <f t="shared" ref="M33:M44" si="14">B33*D33</f>
        <v>0</v>
      </c>
      <c r="N33" s="113">
        <f t="shared" ref="N33:N44" si="15">B33*D33</f>
        <v>0</v>
      </c>
      <c r="O33" s="113">
        <f>B33-SUM(E33:N33)</f>
        <v>0</v>
      </c>
    </row>
    <row r="34" spans="1:15" x14ac:dyDescent="0.25">
      <c r="A34" s="21"/>
      <c r="B34" s="22"/>
      <c r="C34" s="19"/>
      <c r="D34" s="23">
        <v>0</v>
      </c>
      <c r="E34" s="113">
        <f t="shared" ref="E34:E43" si="16">B34*D34</f>
        <v>0</v>
      </c>
      <c r="F34" s="113">
        <f t="shared" si="7"/>
        <v>0</v>
      </c>
      <c r="G34" s="113">
        <f t="shared" si="8"/>
        <v>0</v>
      </c>
      <c r="H34" s="113">
        <f t="shared" si="9"/>
        <v>0</v>
      </c>
      <c r="I34" s="113">
        <f t="shared" si="10"/>
        <v>0</v>
      </c>
      <c r="J34" s="113">
        <f t="shared" si="11"/>
        <v>0</v>
      </c>
      <c r="K34" s="113">
        <f t="shared" si="12"/>
        <v>0</v>
      </c>
      <c r="L34" s="113">
        <f t="shared" si="13"/>
        <v>0</v>
      </c>
      <c r="M34" s="113">
        <f t="shared" si="14"/>
        <v>0</v>
      </c>
      <c r="N34" s="113">
        <f t="shared" si="15"/>
        <v>0</v>
      </c>
      <c r="O34" s="113">
        <f t="shared" ref="O34:O43" si="17">B34-SUM(E34:N34)</f>
        <v>0</v>
      </c>
    </row>
    <row r="35" spans="1:15" x14ac:dyDescent="0.25">
      <c r="A35" s="21"/>
      <c r="B35" s="22"/>
      <c r="C35" s="19"/>
      <c r="D35" s="23">
        <v>0</v>
      </c>
      <c r="E35" s="113">
        <f t="shared" si="16"/>
        <v>0</v>
      </c>
      <c r="F35" s="113">
        <f t="shared" si="7"/>
        <v>0</v>
      </c>
      <c r="G35" s="113">
        <f t="shared" si="8"/>
        <v>0</v>
      </c>
      <c r="H35" s="113">
        <f t="shared" si="9"/>
        <v>0</v>
      </c>
      <c r="I35" s="113">
        <f t="shared" si="10"/>
        <v>0</v>
      </c>
      <c r="J35" s="113">
        <f t="shared" si="11"/>
        <v>0</v>
      </c>
      <c r="K35" s="113">
        <f t="shared" si="12"/>
        <v>0</v>
      </c>
      <c r="L35" s="113">
        <f t="shared" si="13"/>
        <v>0</v>
      </c>
      <c r="M35" s="113">
        <f t="shared" si="14"/>
        <v>0</v>
      </c>
      <c r="N35" s="113">
        <f t="shared" si="15"/>
        <v>0</v>
      </c>
      <c r="O35" s="113">
        <f t="shared" si="17"/>
        <v>0</v>
      </c>
    </row>
    <row r="36" spans="1:15" x14ac:dyDescent="0.25">
      <c r="A36" s="21"/>
      <c r="B36" s="22"/>
      <c r="C36" s="19"/>
      <c r="D36" s="23">
        <v>0</v>
      </c>
      <c r="E36" s="113">
        <f t="shared" si="16"/>
        <v>0</v>
      </c>
      <c r="F36" s="113">
        <f t="shared" si="7"/>
        <v>0</v>
      </c>
      <c r="G36" s="113">
        <f t="shared" si="8"/>
        <v>0</v>
      </c>
      <c r="H36" s="113">
        <f t="shared" si="9"/>
        <v>0</v>
      </c>
      <c r="I36" s="113">
        <f t="shared" si="10"/>
        <v>0</v>
      </c>
      <c r="J36" s="113">
        <f t="shared" si="11"/>
        <v>0</v>
      </c>
      <c r="K36" s="113">
        <f t="shared" si="12"/>
        <v>0</v>
      </c>
      <c r="L36" s="113">
        <f t="shared" si="13"/>
        <v>0</v>
      </c>
      <c r="M36" s="113">
        <f t="shared" si="14"/>
        <v>0</v>
      </c>
      <c r="N36" s="113">
        <f t="shared" si="15"/>
        <v>0</v>
      </c>
      <c r="O36" s="113">
        <f t="shared" si="17"/>
        <v>0</v>
      </c>
    </row>
    <row r="37" spans="1:15" x14ac:dyDescent="0.25">
      <c r="A37" s="21"/>
      <c r="B37" s="22"/>
      <c r="C37" s="19"/>
      <c r="D37" s="23">
        <v>0</v>
      </c>
      <c r="E37" s="113">
        <f t="shared" si="16"/>
        <v>0</v>
      </c>
      <c r="F37" s="113">
        <f t="shared" si="7"/>
        <v>0</v>
      </c>
      <c r="G37" s="113">
        <f t="shared" si="8"/>
        <v>0</v>
      </c>
      <c r="H37" s="113">
        <f t="shared" si="9"/>
        <v>0</v>
      </c>
      <c r="I37" s="113">
        <f t="shared" si="10"/>
        <v>0</v>
      </c>
      <c r="J37" s="113">
        <f t="shared" si="11"/>
        <v>0</v>
      </c>
      <c r="K37" s="113">
        <f t="shared" si="12"/>
        <v>0</v>
      </c>
      <c r="L37" s="113">
        <f t="shared" si="13"/>
        <v>0</v>
      </c>
      <c r="M37" s="113">
        <f t="shared" si="14"/>
        <v>0</v>
      </c>
      <c r="N37" s="113">
        <f t="shared" si="15"/>
        <v>0</v>
      </c>
      <c r="O37" s="113">
        <f t="shared" si="17"/>
        <v>0</v>
      </c>
    </row>
    <row r="38" spans="1:15" x14ac:dyDescent="0.25">
      <c r="A38" s="21"/>
      <c r="B38" s="22"/>
      <c r="C38" s="19"/>
      <c r="D38" s="23">
        <v>0</v>
      </c>
      <c r="E38" s="113">
        <f t="shared" si="16"/>
        <v>0</v>
      </c>
      <c r="F38" s="113">
        <f t="shared" si="7"/>
        <v>0</v>
      </c>
      <c r="G38" s="113">
        <f t="shared" si="8"/>
        <v>0</v>
      </c>
      <c r="H38" s="113">
        <f t="shared" si="9"/>
        <v>0</v>
      </c>
      <c r="I38" s="113">
        <f t="shared" si="10"/>
        <v>0</v>
      </c>
      <c r="J38" s="113">
        <f t="shared" si="11"/>
        <v>0</v>
      </c>
      <c r="K38" s="113">
        <f t="shared" si="12"/>
        <v>0</v>
      </c>
      <c r="L38" s="113">
        <f t="shared" si="13"/>
        <v>0</v>
      </c>
      <c r="M38" s="113">
        <f t="shared" si="14"/>
        <v>0</v>
      </c>
      <c r="N38" s="113">
        <f t="shared" si="15"/>
        <v>0</v>
      </c>
      <c r="O38" s="113">
        <f t="shared" si="17"/>
        <v>0</v>
      </c>
    </row>
    <row r="39" spans="1:15" x14ac:dyDescent="0.25">
      <c r="A39" s="21"/>
      <c r="B39" s="22"/>
      <c r="C39" s="19"/>
      <c r="D39" s="23">
        <v>0</v>
      </c>
      <c r="E39" s="113">
        <f t="shared" si="16"/>
        <v>0</v>
      </c>
      <c r="F39" s="113">
        <f t="shared" si="7"/>
        <v>0</v>
      </c>
      <c r="G39" s="113">
        <f t="shared" si="8"/>
        <v>0</v>
      </c>
      <c r="H39" s="113">
        <f t="shared" si="9"/>
        <v>0</v>
      </c>
      <c r="I39" s="113">
        <f t="shared" si="10"/>
        <v>0</v>
      </c>
      <c r="J39" s="113">
        <f t="shared" si="11"/>
        <v>0</v>
      </c>
      <c r="K39" s="113">
        <f t="shared" si="12"/>
        <v>0</v>
      </c>
      <c r="L39" s="113">
        <f t="shared" si="13"/>
        <v>0</v>
      </c>
      <c r="M39" s="113">
        <f t="shared" si="14"/>
        <v>0</v>
      </c>
      <c r="N39" s="113">
        <f t="shared" si="15"/>
        <v>0</v>
      </c>
      <c r="O39" s="113">
        <f t="shared" si="17"/>
        <v>0</v>
      </c>
    </row>
    <row r="40" spans="1:15" x14ac:dyDescent="0.25">
      <c r="A40" s="21"/>
      <c r="B40" s="22"/>
      <c r="C40" s="19"/>
      <c r="D40" s="23">
        <v>0</v>
      </c>
      <c r="E40" s="113">
        <f>B40*D40</f>
        <v>0</v>
      </c>
      <c r="F40" s="113">
        <f t="shared" si="7"/>
        <v>0</v>
      </c>
      <c r="G40" s="113">
        <f t="shared" si="8"/>
        <v>0</v>
      </c>
      <c r="H40" s="113">
        <f t="shared" si="9"/>
        <v>0</v>
      </c>
      <c r="I40" s="113">
        <f t="shared" si="10"/>
        <v>0</v>
      </c>
      <c r="J40" s="113">
        <f t="shared" si="11"/>
        <v>0</v>
      </c>
      <c r="K40" s="113">
        <f t="shared" si="12"/>
        <v>0</v>
      </c>
      <c r="L40" s="113">
        <f t="shared" si="13"/>
        <v>0</v>
      </c>
      <c r="M40" s="113">
        <f t="shared" si="14"/>
        <v>0</v>
      </c>
      <c r="N40" s="113">
        <f t="shared" si="15"/>
        <v>0</v>
      </c>
      <c r="O40" s="113">
        <f>B40-SUM(E40:N40)</f>
        <v>0</v>
      </c>
    </row>
    <row r="41" spans="1:15" x14ac:dyDescent="0.25">
      <c r="A41" s="21"/>
      <c r="B41" s="22"/>
      <c r="C41" s="19"/>
      <c r="D41" s="23">
        <v>0</v>
      </c>
      <c r="E41" s="113">
        <f t="shared" si="16"/>
        <v>0</v>
      </c>
      <c r="F41" s="113">
        <f t="shared" si="7"/>
        <v>0</v>
      </c>
      <c r="G41" s="113">
        <f t="shared" si="8"/>
        <v>0</v>
      </c>
      <c r="H41" s="113">
        <f t="shared" si="9"/>
        <v>0</v>
      </c>
      <c r="I41" s="113">
        <f t="shared" si="10"/>
        <v>0</v>
      </c>
      <c r="J41" s="113">
        <f t="shared" si="11"/>
        <v>0</v>
      </c>
      <c r="K41" s="113">
        <f t="shared" si="12"/>
        <v>0</v>
      </c>
      <c r="L41" s="113">
        <f t="shared" si="13"/>
        <v>0</v>
      </c>
      <c r="M41" s="113">
        <f t="shared" si="14"/>
        <v>0</v>
      </c>
      <c r="N41" s="113">
        <f t="shared" si="15"/>
        <v>0</v>
      </c>
      <c r="O41" s="113">
        <f t="shared" si="17"/>
        <v>0</v>
      </c>
    </row>
    <row r="42" spans="1:15" x14ac:dyDescent="0.25">
      <c r="A42" s="21"/>
      <c r="B42" s="22"/>
      <c r="C42" s="19"/>
      <c r="D42" s="23">
        <v>0</v>
      </c>
      <c r="E42" s="113">
        <f t="shared" si="16"/>
        <v>0</v>
      </c>
      <c r="F42" s="113">
        <f t="shared" si="7"/>
        <v>0</v>
      </c>
      <c r="G42" s="113">
        <f t="shared" si="8"/>
        <v>0</v>
      </c>
      <c r="H42" s="113">
        <f t="shared" si="9"/>
        <v>0</v>
      </c>
      <c r="I42" s="113">
        <f t="shared" si="10"/>
        <v>0</v>
      </c>
      <c r="J42" s="113">
        <f t="shared" si="11"/>
        <v>0</v>
      </c>
      <c r="K42" s="113">
        <f t="shared" si="12"/>
        <v>0</v>
      </c>
      <c r="L42" s="113">
        <f t="shared" si="13"/>
        <v>0</v>
      </c>
      <c r="M42" s="113">
        <f t="shared" si="14"/>
        <v>0</v>
      </c>
      <c r="N42" s="113">
        <f t="shared" si="15"/>
        <v>0</v>
      </c>
      <c r="O42" s="113">
        <f t="shared" si="17"/>
        <v>0</v>
      </c>
    </row>
    <row r="43" spans="1:15" x14ac:dyDescent="0.25">
      <c r="A43" s="21"/>
      <c r="B43" s="22"/>
      <c r="C43" s="19"/>
      <c r="D43" s="23">
        <v>0</v>
      </c>
      <c r="E43" s="113">
        <f t="shared" si="16"/>
        <v>0</v>
      </c>
      <c r="F43" s="113">
        <f t="shared" si="7"/>
        <v>0</v>
      </c>
      <c r="G43" s="113">
        <f t="shared" si="8"/>
        <v>0</v>
      </c>
      <c r="H43" s="113">
        <f t="shared" si="9"/>
        <v>0</v>
      </c>
      <c r="I43" s="113">
        <f t="shared" si="10"/>
        <v>0</v>
      </c>
      <c r="J43" s="113">
        <f t="shared" si="11"/>
        <v>0</v>
      </c>
      <c r="K43" s="113">
        <f t="shared" si="12"/>
        <v>0</v>
      </c>
      <c r="L43" s="113">
        <f t="shared" si="13"/>
        <v>0</v>
      </c>
      <c r="M43" s="113">
        <f t="shared" si="14"/>
        <v>0</v>
      </c>
      <c r="N43" s="113">
        <f>B43*D43</f>
        <v>0</v>
      </c>
      <c r="O43" s="113">
        <f t="shared" si="17"/>
        <v>0</v>
      </c>
    </row>
    <row r="44" spans="1:15" x14ac:dyDescent="0.25">
      <c r="A44" s="21"/>
      <c r="B44" s="22"/>
      <c r="C44" s="19"/>
      <c r="D44" s="23">
        <v>0</v>
      </c>
      <c r="E44" s="113">
        <f>B44*D44</f>
        <v>0</v>
      </c>
      <c r="F44" s="113">
        <f>B44*D44</f>
        <v>0</v>
      </c>
      <c r="G44" s="113">
        <f>B44*D44</f>
        <v>0</v>
      </c>
      <c r="H44" s="113">
        <f>B44*D44</f>
        <v>0</v>
      </c>
      <c r="I44" s="113">
        <f>B44*D44</f>
        <v>0</v>
      </c>
      <c r="J44" s="113">
        <f t="shared" si="11"/>
        <v>0</v>
      </c>
      <c r="K44" s="113">
        <f>B44*D44</f>
        <v>0</v>
      </c>
      <c r="L44" s="113">
        <f>B44*D44</f>
        <v>0</v>
      </c>
      <c r="M44" s="113">
        <f t="shared" si="14"/>
        <v>0</v>
      </c>
      <c r="N44" s="113">
        <f t="shared" si="15"/>
        <v>0</v>
      </c>
      <c r="O44" s="113">
        <f>B44-SUM(E44:N44)</f>
        <v>0</v>
      </c>
    </row>
    <row r="45" spans="1:15" ht="15.75" thickBot="1" x14ac:dyDescent="0.3">
      <c r="A45" s="246"/>
      <c r="B45" s="247"/>
      <c r="C45" s="247"/>
      <c r="D45" s="248"/>
      <c r="E45" s="114"/>
      <c r="F45" s="114"/>
      <c r="G45" s="114"/>
      <c r="H45" s="114"/>
      <c r="I45" s="114"/>
      <c r="J45" s="114"/>
      <c r="K45" s="114"/>
      <c r="L45" s="114"/>
      <c r="M45" s="114"/>
      <c r="N45" s="114"/>
    </row>
    <row r="46" spans="1:15" ht="16.5" thickBot="1" x14ac:dyDescent="0.3">
      <c r="A46" s="358" t="s">
        <v>121</v>
      </c>
      <c r="B46" s="358"/>
      <c r="C46" s="358"/>
      <c r="D46" s="358"/>
      <c r="E46" s="249">
        <f t="shared" ref="E46:O46" si="18">SUM(E5+E31)</f>
        <v>0</v>
      </c>
      <c r="F46" s="249">
        <f t="shared" si="18"/>
        <v>0</v>
      </c>
      <c r="G46" s="249">
        <f t="shared" si="18"/>
        <v>0</v>
      </c>
      <c r="H46" s="249">
        <f t="shared" si="18"/>
        <v>0</v>
      </c>
      <c r="I46" s="249">
        <f>SUM(I5+I31)</f>
        <v>0</v>
      </c>
      <c r="J46" s="249">
        <f t="shared" si="18"/>
        <v>0</v>
      </c>
      <c r="K46" s="249">
        <f t="shared" si="18"/>
        <v>0</v>
      </c>
      <c r="L46" s="249">
        <f t="shared" si="18"/>
        <v>0</v>
      </c>
      <c r="M46" s="249">
        <f t="shared" si="18"/>
        <v>0</v>
      </c>
      <c r="N46" s="249">
        <f t="shared" si="18"/>
        <v>0</v>
      </c>
      <c r="O46" s="250">
        <f t="shared" si="18"/>
        <v>0</v>
      </c>
    </row>
    <row r="47" spans="1:15" ht="15.75" customHeight="1" x14ac:dyDescent="0.25">
      <c r="A47" s="251" t="s">
        <v>15</v>
      </c>
      <c r="B47" s="251"/>
      <c r="C47" s="251"/>
      <c r="D47" s="251"/>
      <c r="E47" s="251"/>
      <c r="F47" s="353"/>
      <c r="G47" s="353"/>
      <c r="H47" s="353"/>
      <c r="I47" s="353"/>
      <c r="J47" s="353"/>
      <c r="K47" s="353"/>
      <c r="L47" s="353"/>
      <c r="M47" s="353"/>
      <c r="N47" s="353"/>
    </row>
    <row r="48" spans="1:15" x14ac:dyDescent="0.25">
      <c r="A48" s="252" t="s">
        <v>122</v>
      </c>
      <c r="B48" s="252"/>
      <c r="C48" s="252"/>
      <c r="D48" s="252"/>
      <c r="E48" s="252"/>
      <c r="F48" s="252"/>
      <c r="G48" s="252"/>
      <c r="H48" s="252"/>
      <c r="I48" s="252"/>
      <c r="J48" s="252"/>
      <c r="K48" s="252"/>
      <c r="L48" s="252"/>
      <c r="M48" s="252"/>
      <c r="N48" s="252"/>
    </row>
  </sheetData>
  <sheetProtection algorithmName="SHA-512" hashValue="gO2822PG345utxVJOJyX1Oq9sHAcA71AdV4hcd+0rmLSR763p76QEImD6Poh0cwLiNrmP5RdobxSNeHqhbCEjA==" saltValue="0GlG17kuTYXq7U6VBGgrww==" spinCount="100000" sheet="1" objects="1" scenarios="1"/>
  <mergeCells count="37">
    <mergeCell ref="O3:O4"/>
    <mergeCell ref="A11:B11"/>
    <mergeCell ref="A1:N1"/>
    <mergeCell ref="A2:N2"/>
    <mergeCell ref="A3:B5"/>
    <mergeCell ref="C3:C4"/>
    <mergeCell ref="D3:D4"/>
    <mergeCell ref="A6:B6"/>
    <mergeCell ref="A7:B7"/>
    <mergeCell ref="A8:B8"/>
    <mergeCell ref="A9:B9"/>
    <mergeCell ref="A10:B10"/>
    <mergeCell ref="A23:B23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4:B24"/>
    <mergeCell ref="A25:B25"/>
    <mergeCell ref="A26:B26"/>
    <mergeCell ref="A27:B27"/>
    <mergeCell ref="A28:B28"/>
    <mergeCell ref="F47:N47"/>
    <mergeCell ref="O29:O30"/>
    <mergeCell ref="A30:A31"/>
    <mergeCell ref="B30:B31"/>
    <mergeCell ref="C30:C31"/>
    <mergeCell ref="D30:D31"/>
    <mergeCell ref="A46:D46"/>
    <mergeCell ref="A29:N29"/>
  </mergeCells>
  <pageMargins left="0.70000000000000007" right="0.70000000000000007" top="0.75" bottom="0.75" header="0.30000000000000004" footer="0.30000000000000004"/>
  <pageSetup paperSize="8" scale="75" fitToWidth="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17BE3-7E00-4D96-87F7-E104522975CF}">
  <dimension ref="A1:V32"/>
  <sheetViews>
    <sheetView topLeftCell="C1" workbookViewId="0">
      <selection activeCell="C13" sqref="C13"/>
    </sheetView>
  </sheetViews>
  <sheetFormatPr defaultRowHeight="15" x14ac:dyDescent="0.25"/>
  <cols>
    <col min="1" max="1" width="16.85546875" customWidth="1"/>
    <col min="2" max="2" width="15" customWidth="1"/>
    <col min="3" max="22" width="12.7109375" customWidth="1"/>
  </cols>
  <sheetData>
    <row r="1" spans="1:22" ht="21.75" thickBot="1" x14ac:dyDescent="0.3">
      <c r="A1" s="372" t="s">
        <v>123</v>
      </c>
      <c r="B1" s="373"/>
      <c r="C1" s="373"/>
      <c r="D1" s="373"/>
      <c r="E1" s="373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6"/>
    </row>
    <row r="2" spans="1:22" ht="15.75" thickBot="1" x14ac:dyDescent="0.3">
      <c r="A2" s="374" t="s">
        <v>70</v>
      </c>
      <c r="B2" s="375"/>
      <c r="C2" s="127">
        <v>2026</v>
      </c>
      <c r="D2" s="127">
        <v>2027</v>
      </c>
      <c r="E2" s="127">
        <v>2028</v>
      </c>
      <c r="F2" s="127">
        <v>2029</v>
      </c>
      <c r="G2" s="127">
        <v>2030</v>
      </c>
      <c r="H2" s="127">
        <v>2031</v>
      </c>
      <c r="I2" s="127">
        <v>2032</v>
      </c>
      <c r="J2" s="127">
        <v>2033</v>
      </c>
      <c r="K2" s="127">
        <v>2034</v>
      </c>
      <c r="L2" s="127">
        <v>2035</v>
      </c>
      <c r="M2" s="127">
        <v>2036</v>
      </c>
      <c r="N2" s="127">
        <v>2037</v>
      </c>
      <c r="O2" s="127">
        <v>2038</v>
      </c>
      <c r="P2" s="127">
        <v>2039</v>
      </c>
      <c r="Q2" s="127">
        <v>2040</v>
      </c>
      <c r="R2" s="127">
        <v>2041</v>
      </c>
      <c r="S2" s="127">
        <v>2042</v>
      </c>
      <c r="T2" s="127">
        <v>2043</v>
      </c>
      <c r="U2" s="127">
        <v>2044</v>
      </c>
      <c r="V2" s="128">
        <v>2045</v>
      </c>
    </row>
    <row r="3" spans="1:22" x14ac:dyDescent="0.25">
      <c r="A3" s="376"/>
      <c r="B3" s="377"/>
      <c r="C3" s="90">
        <v>1</v>
      </c>
      <c r="D3" s="90">
        <v>2</v>
      </c>
      <c r="E3" s="90">
        <v>3</v>
      </c>
      <c r="F3" s="90">
        <v>4</v>
      </c>
      <c r="G3" s="90">
        <v>5</v>
      </c>
      <c r="H3" s="90">
        <v>6</v>
      </c>
      <c r="I3" s="90">
        <v>7</v>
      </c>
      <c r="J3" s="90">
        <v>8</v>
      </c>
      <c r="K3" s="90">
        <v>9</v>
      </c>
      <c r="L3" s="90">
        <v>10</v>
      </c>
      <c r="M3" s="90">
        <v>11</v>
      </c>
      <c r="N3" s="90">
        <v>12</v>
      </c>
      <c r="O3" s="90">
        <v>13</v>
      </c>
      <c r="P3" s="90">
        <v>14</v>
      </c>
      <c r="Q3" s="90">
        <v>15</v>
      </c>
      <c r="R3" s="90">
        <v>16</v>
      </c>
      <c r="S3" s="90">
        <v>17</v>
      </c>
      <c r="T3" s="90">
        <v>18</v>
      </c>
      <c r="U3" s="129">
        <v>19</v>
      </c>
      <c r="V3" s="130">
        <v>20</v>
      </c>
    </row>
    <row r="4" spans="1:22" x14ac:dyDescent="0.25">
      <c r="A4" s="378" t="s">
        <v>124</v>
      </c>
      <c r="B4" s="131" t="s">
        <v>125</v>
      </c>
      <c r="C4" s="132">
        <f>C5+C6</f>
        <v>0</v>
      </c>
      <c r="D4" s="132">
        <f>D5+D6</f>
        <v>0</v>
      </c>
      <c r="E4" s="132">
        <v>0</v>
      </c>
      <c r="F4" s="132">
        <v>0</v>
      </c>
      <c r="G4" s="132">
        <f t="shared" ref="G4:U4" si="0">G5+G6</f>
        <v>0</v>
      </c>
      <c r="H4" s="132">
        <f t="shared" si="0"/>
        <v>0</v>
      </c>
      <c r="I4" s="132">
        <f t="shared" si="0"/>
        <v>0</v>
      </c>
      <c r="J4" s="132">
        <f t="shared" si="0"/>
        <v>0</v>
      </c>
      <c r="K4" s="132">
        <f t="shared" si="0"/>
        <v>0</v>
      </c>
      <c r="L4" s="132">
        <f t="shared" si="0"/>
        <v>0</v>
      </c>
      <c r="M4" s="132">
        <f t="shared" si="0"/>
        <v>0</v>
      </c>
      <c r="N4" s="132">
        <f t="shared" si="0"/>
        <v>0</v>
      </c>
      <c r="O4" s="132">
        <f t="shared" si="0"/>
        <v>0</v>
      </c>
      <c r="P4" s="132">
        <f t="shared" si="0"/>
        <v>0</v>
      </c>
      <c r="Q4" s="132">
        <f t="shared" si="0"/>
        <v>0</v>
      </c>
      <c r="R4" s="132">
        <f t="shared" si="0"/>
        <v>0</v>
      </c>
      <c r="S4" s="132">
        <f t="shared" si="0"/>
        <v>0</v>
      </c>
      <c r="T4" s="132">
        <f t="shared" si="0"/>
        <v>0</v>
      </c>
      <c r="U4" s="132">
        <f t="shared" si="0"/>
        <v>0</v>
      </c>
      <c r="V4" s="133">
        <f>V5+V6</f>
        <v>0</v>
      </c>
    </row>
    <row r="5" spans="1:22" s="256" customFormat="1" x14ac:dyDescent="0.25">
      <c r="A5" s="378"/>
      <c r="B5" s="253" t="s">
        <v>126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54">
        <v>0</v>
      </c>
      <c r="V5" s="255">
        <v>0</v>
      </c>
    </row>
    <row r="6" spans="1:22" ht="25.5" x14ac:dyDescent="0.25">
      <c r="A6" s="378"/>
      <c r="B6" s="136" t="s">
        <v>127</v>
      </c>
      <c r="C6" s="24">
        <v>0</v>
      </c>
      <c r="D6" s="24">
        <v>0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4">
        <v>0</v>
      </c>
      <c r="U6" s="24">
        <v>0</v>
      </c>
      <c r="V6" s="121">
        <v>0</v>
      </c>
    </row>
    <row r="7" spans="1:22" x14ac:dyDescent="0.25">
      <c r="A7" s="378"/>
      <c r="B7" s="137" t="s">
        <v>128</v>
      </c>
      <c r="C7" s="138">
        <f>ULAGANJE_IZVORI!C38</f>
        <v>0</v>
      </c>
      <c r="D7" s="138">
        <f>C7-D6+ULAGANJE_IZVORI!D38</f>
        <v>0</v>
      </c>
      <c r="E7" s="138">
        <f>D7-E6+ULAGANJE_IZVORI!E38</f>
        <v>0</v>
      </c>
      <c r="F7" s="138">
        <f>E7-F6</f>
        <v>0</v>
      </c>
      <c r="G7" s="138">
        <f t="shared" ref="G7:U7" si="1">F7-G6</f>
        <v>0</v>
      </c>
      <c r="H7" s="138">
        <f t="shared" si="1"/>
        <v>0</v>
      </c>
      <c r="I7" s="138">
        <f t="shared" si="1"/>
        <v>0</v>
      </c>
      <c r="J7" s="138">
        <f t="shared" si="1"/>
        <v>0</v>
      </c>
      <c r="K7" s="138">
        <f t="shared" si="1"/>
        <v>0</v>
      </c>
      <c r="L7" s="138">
        <f t="shared" si="1"/>
        <v>0</v>
      </c>
      <c r="M7" s="138">
        <f t="shared" si="1"/>
        <v>0</v>
      </c>
      <c r="N7" s="138">
        <f t="shared" si="1"/>
        <v>0</v>
      </c>
      <c r="O7" s="138">
        <f t="shared" si="1"/>
        <v>0</v>
      </c>
      <c r="P7" s="138">
        <f t="shared" si="1"/>
        <v>0</v>
      </c>
      <c r="Q7" s="138">
        <f t="shared" si="1"/>
        <v>0</v>
      </c>
      <c r="R7" s="138">
        <f t="shared" si="1"/>
        <v>0</v>
      </c>
      <c r="S7" s="138">
        <f t="shared" si="1"/>
        <v>0</v>
      </c>
      <c r="T7" s="138">
        <f t="shared" si="1"/>
        <v>0</v>
      </c>
      <c r="U7" s="138">
        <f t="shared" si="1"/>
        <v>0</v>
      </c>
      <c r="V7" s="139">
        <f>U7-V6</f>
        <v>0</v>
      </c>
    </row>
    <row r="8" spans="1:22" x14ac:dyDescent="0.25">
      <c r="A8" s="378" t="s">
        <v>129</v>
      </c>
      <c r="B8" s="131" t="s">
        <v>125</v>
      </c>
      <c r="C8" s="140">
        <f>SUM(C9+C10)</f>
        <v>0</v>
      </c>
      <c r="D8" s="140">
        <f t="shared" ref="D8:V8" si="2">SUM(D9+D10)</f>
        <v>0</v>
      </c>
      <c r="E8" s="140">
        <f t="shared" si="2"/>
        <v>0</v>
      </c>
      <c r="F8" s="140">
        <f t="shared" si="2"/>
        <v>0</v>
      </c>
      <c r="G8" s="140">
        <f t="shared" si="2"/>
        <v>0</v>
      </c>
      <c r="H8" s="140">
        <f t="shared" si="2"/>
        <v>0</v>
      </c>
      <c r="I8" s="140">
        <f t="shared" si="2"/>
        <v>0</v>
      </c>
      <c r="J8" s="140">
        <f t="shared" si="2"/>
        <v>0</v>
      </c>
      <c r="K8" s="140">
        <f t="shared" si="2"/>
        <v>0</v>
      </c>
      <c r="L8" s="140">
        <f t="shared" si="2"/>
        <v>0</v>
      </c>
      <c r="M8" s="140">
        <f t="shared" si="2"/>
        <v>0</v>
      </c>
      <c r="N8" s="140">
        <f t="shared" si="2"/>
        <v>0</v>
      </c>
      <c r="O8" s="140">
        <f t="shared" si="2"/>
        <v>0</v>
      </c>
      <c r="P8" s="140">
        <f t="shared" si="2"/>
        <v>0</v>
      </c>
      <c r="Q8" s="140">
        <f t="shared" si="2"/>
        <v>0</v>
      </c>
      <c r="R8" s="140">
        <f t="shared" si="2"/>
        <v>0</v>
      </c>
      <c r="S8" s="140">
        <f t="shared" si="2"/>
        <v>0</v>
      </c>
      <c r="T8" s="140">
        <f t="shared" si="2"/>
        <v>0</v>
      </c>
      <c r="U8" s="140">
        <f t="shared" si="2"/>
        <v>0</v>
      </c>
      <c r="V8" s="141">
        <f t="shared" si="2"/>
        <v>0</v>
      </c>
    </row>
    <row r="9" spans="1:22" s="256" customFormat="1" x14ac:dyDescent="0.25">
      <c r="A9" s="378"/>
      <c r="B9" s="257" t="s">
        <v>126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54">
        <v>0</v>
      </c>
      <c r="V9" s="255">
        <v>0</v>
      </c>
    </row>
    <row r="10" spans="1:22" s="135" customFormat="1" ht="25.5" x14ac:dyDescent="0.25">
      <c r="A10" s="378"/>
      <c r="B10" s="134" t="s">
        <v>127</v>
      </c>
      <c r="C10" s="118">
        <v>0</v>
      </c>
      <c r="D10" s="118">
        <v>0</v>
      </c>
      <c r="E10" s="118">
        <v>0</v>
      </c>
      <c r="F10" s="118">
        <v>0</v>
      </c>
      <c r="G10" s="118">
        <v>0</v>
      </c>
      <c r="H10" s="118">
        <v>0</v>
      </c>
      <c r="I10" s="118">
        <v>0</v>
      </c>
      <c r="J10" s="118">
        <v>0</v>
      </c>
      <c r="K10" s="118">
        <v>0</v>
      </c>
      <c r="L10" s="118">
        <v>0</v>
      </c>
      <c r="M10" s="118">
        <v>0</v>
      </c>
      <c r="N10" s="118">
        <v>0</v>
      </c>
      <c r="O10" s="118">
        <v>0</v>
      </c>
      <c r="P10" s="118">
        <v>0</v>
      </c>
      <c r="Q10" s="118">
        <v>0</v>
      </c>
      <c r="R10" s="118">
        <v>0</v>
      </c>
      <c r="S10" s="118">
        <v>0</v>
      </c>
      <c r="T10" s="118">
        <v>0</v>
      </c>
      <c r="U10" s="118">
        <v>0</v>
      </c>
      <c r="V10" s="123">
        <v>0</v>
      </c>
    </row>
    <row r="11" spans="1:22" x14ac:dyDescent="0.25">
      <c r="A11" s="378"/>
      <c r="B11" s="137" t="s">
        <v>128</v>
      </c>
      <c r="C11" s="143">
        <f>ULAGANJE_IZVORI!C39</f>
        <v>0</v>
      </c>
      <c r="D11" s="143">
        <f>C11-D10+ULAGANJE_IZVORI!D39</f>
        <v>0</v>
      </c>
      <c r="E11" s="143">
        <f>D11-E10+ULAGANJE_IZVORI!E39</f>
        <v>0</v>
      </c>
      <c r="F11" s="143">
        <f>E11-F10</f>
        <v>0</v>
      </c>
      <c r="G11" s="143">
        <f t="shared" ref="G11:U11" si="3">F11-G10</f>
        <v>0</v>
      </c>
      <c r="H11" s="143">
        <f t="shared" si="3"/>
        <v>0</v>
      </c>
      <c r="I11" s="143">
        <f t="shared" si="3"/>
        <v>0</v>
      </c>
      <c r="J11" s="143">
        <f t="shared" si="3"/>
        <v>0</v>
      </c>
      <c r="K11" s="143">
        <f t="shared" si="3"/>
        <v>0</v>
      </c>
      <c r="L11" s="143">
        <f t="shared" si="3"/>
        <v>0</v>
      </c>
      <c r="M11" s="143">
        <f t="shared" si="3"/>
        <v>0</v>
      </c>
      <c r="N11" s="143">
        <f t="shared" si="3"/>
        <v>0</v>
      </c>
      <c r="O11" s="143">
        <f t="shared" si="3"/>
        <v>0</v>
      </c>
      <c r="P11" s="143">
        <f t="shared" si="3"/>
        <v>0</v>
      </c>
      <c r="Q11" s="143">
        <f t="shared" si="3"/>
        <v>0</v>
      </c>
      <c r="R11" s="143">
        <f t="shared" si="3"/>
        <v>0</v>
      </c>
      <c r="S11" s="143">
        <f t="shared" si="3"/>
        <v>0</v>
      </c>
      <c r="T11" s="143">
        <f t="shared" si="3"/>
        <v>0</v>
      </c>
      <c r="U11" s="143">
        <f t="shared" si="3"/>
        <v>0</v>
      </c>
      <c r="V11" s="144">
        <f>U11-V10</f>
        <v>0</v>
      </c>
    </row>
    <row r="12" spans="1:22" x14ac:dyDescent="0.25">
      <c r="A12" s="378" t="s">
        <v>130</v>
      </c>
      <c r="B12" s="131" t="s">
        <v>125</v>
      </c>
      <c r="C12" s="132">
        <f>C13+C14</f>
        <v>0</v>
      </c>
      <c r="D12" s="132">
        <f t="shared" ref="D12:V12" si="4">D13+D14</f>
        <v>0</v>
      </c>
      <c r="E12" s="132">
        <f t="shared" si="4"/>
        <v>0</v>
      </c>
      <c r="F12" s="132">
        <f t="shared" si="4"/>
        <v>0</v>
      </c>
      <c r="G12" s="132">
        <f t="shared" si="4"/>
        <v>0</v>
      </c>
      <c r="H12" s="132">
        <f t="shared" si="4"/>
        <v>0</v>
      </c>
      <c r="I12" s="132">
        <f t="shared" si="4"/>
        <v>0</v>
      </c>
      <c r="J12" s="132">
        <f t="shared" si="4"/>
        <v>0</v>
      </c>
      <c r="K12" s="132">
        <f t="shared" si="4"/>
        <v>0</v>
      </c>
      <c r="L12" s="132">
        <f t="shared" si="4"/>
        <v>0</v>
      </c>
      <c r="M12" s="132">
        <f t="shared" si="4"/>
        <v>0</v>
      </c>
      <c r="N12" s="132">
        <f t="shared" si="4"/>
        <v>0</v>
      </c>
      <c r="O12" s="132">
        <f t="shared" si="4"/>
        <v>0</v>
      </c>
      <c r="P12" s="132">
        <f t="shared" si="4"/>
        <v>0</v>
      </c>
      <c r="Q12" s="132">
        <f t="shared" si="4"/>
        <v>0</v>
      </c>
      <c r="R12" s="132">
        <f t="shared" si="4"/>
        <v>0</v>
      </c>
      <c r="S12" s="132">
        <f t="shared" si="4"/>
        <v>0</v>
      </c>
      <c r="T12" s="132">
        <f t="shared" si="4"/>
        <v>0</v>
      </c>
      <c r="U12" s="132">
        <f t="shared" si="4"/>
        <v>0</v>
      </c>
      <c r="V12" s="133">
        <f t="shared" si="4"/>
        <v>0</v>
      </c>
    </row>
    <row r="13" spans="1:22" s="135" customFormat="1" x14ac:dyDescent="0.25">
      <c r="A13" s="378"/>
      <c r="B13" s="142" t="s">
        <v>126</v>
      </c>
      <c r="C13" s="118">
        <v>0</v>
      </c>
      <c r="D13" s="118">
        <v>0</v>
      </c>
      <c r="E13" s="118">
        <v>0</v>
      </c>
      <c r="F13" s="118">
        <v>0</v>
      </c>
      <c r="G13" s="118">
        <v>0</v>
      </c>
      <c r="H13" s="118">
        <v>0</v>
      </c>
      <c r="I13" s="118">
        <v>0</v>
      </c>
      <c r="J13" s="118">
        <v>0</v>
      </c>
      <c r="K13" s="118">
        <v>0</v>
      </c>
      <c r="L13" s="118">
        <v>0</v>
      </c>
      <c r="M13" s="118">
        <v>0</v>
      </c>
      <c r="N13" s="118">
        <v>0</v>
      </c>
      <c r="O13" s="118">
        <v>0</v>
      </c>
      <c r="P13" s="118">
        <v>0</v>
      </c>
      <c r="Q13" s="118">
        <v>0</v>
      </c>
      <c r="R13" s="118">
        <v>0</v>
      </c>
      <c r="S13" s="118">
        <v>0</v>
      </c>
      <c r="T13" s="118">
        <v>0</v>
      </c>
      <c r="U13" s="119">
        <v>0</v>
      </c>
      <c r="V13" s="120">
        <v>0</v>
      </c>
    </row>
    <row r="14" spans="1:22" ht="25.5" x14ac:dyDescent="0.25">
      <c r="A14" s="378"/>
      <c r="B14" s="136" t="s">
        <v>127</v>
      </c>
      <c r="C14" s="122">
        <v>0</v>
      </c>
      <c r="D14" s="122">
        <v>0</v>
      </c>
      <c r="E14" s="122">
        <v>0</v>
      </c>
      <c r="F14" s="122">
        <v>0</v>
      </c>
      <c r="G14" s="122">
        <v>0</v>
      </c>
      <c r="H14" s="122">
        <v>0</v>
      </c>
      <c r="I14" s="122">
        <v>0</v>
      </c>
      <c r="J14" s="122">
        <v>0</v>
      </c>
      <c r="K14" s="122">
        <v>0</v>
      </c>
      <c r="L14" s="122">
        <v>0</v>
      </c>
      <c r="M14" s="122">
        <v>0</v>
      </c>
      <c r="N14" s="122">
        <v>0</v>
      </c>
      <c r="O14" s="122">
        <v>0</v>
      </c>
      <c r="P14" s="122">
        <v>0</v>
      </c>
      <c r="Q14" s="122">
        <v>0</v>
      </c>
      <c r="R14" s="122">
        <v>0</v>
      </c>
      <c r="S14" s="122">
        <v>0</v>
      </c>
      <c r="T14" s="122">
        <v>0</v>
      </c>
      <c r="U14" s="122">
        <v>0</v>
      </c>
      <c r="V14" s="124">
        <v>0</v>
      </c>
    </row>
    <row r="15" spans="1:22" x14ac:dyDescent="0.25">
      <c r="A15" s="378"/>
      <c r="B15" s="137" t="s">
        <v>128</v>
      </c>
      <c r="C15" s="166">
        <v>0</v>
      </c>
      <c r="D15" s="145">
        <f>C15-D14</f>
        <v>0</v>
      </c>
      <c r="E15" s="145">
        <f t="shared" ref="E15:V15" si="5">D15-E14</f>
        <v>0</v>
      </c>
      <c r="F15" s="145">
        <f t="shared" si="5"/>
        <v>0</v>
      </c>
      <c r="G15" s="145">
        <f t="shared" si="5"/>
        <v>0</v>
      </c>
      <c r="H15" s="145">
        <f t="shared" si="5"/>
        <v>0</v>
      </c>
      <c r="I15" s="145">
        <f t="shared" si="5"/>
        <v>0</v>
      </c>
      <c r="J15" s="145">
        <f t="shared" si="5"/>
        <v>0</v>
      </c>
      <c r="K15" s="145">
        <f t="shared" si="5"/>
        <v>0</v>
      </c>
      <c r="L15" s="145">
        <f t="shared" si="5"/>
        <v>0</v>
      </c>
      <c r="M15" s="145">
        <f t="shared" si="5"/>
        <v>0</v>
      </c>
      <c r="N15" s="145">
        <f t="shared" si="5"/>
        <v>0</v>
      </c>
      <c r="O15" s="145">
        <f t="shared" si="5"/>
        <v>0</v>
      </c>
      <c r="P15" s="145">
        <f t="shared" si="5"/>
        <v>0</v>
      </c>
      <c r="Q15" s="145">
        <f t="shared" si="5"/>
        <v>0</v>
      </c>
      <c r="R15" s="145">
        <f t="shared" si="5"/>
        <v>0</v>
      </c>
      <c r="S15" s="145">
        <f t="shared" si="5"/>
        <v>0</v>
      </c>
      <c r="T15" s="145">
        <f t="shared" si="5"/>
        <v>0</v>
      </c>
      <c r="U15" s="145">
        <f t="shared" si="5"/>
        <v>0</v>
      </c>
      <c r="V15" s="146">
        <f t="shared" si="5"/>
        <v>0</v>
      </c>
    </row>
    <row r="16" spans="1:22" ht="15.75" thickBot="1" x14ac:dyDescent="0.3">
      <c r="A16" s="370" t="s">
        <v>131</v>
      </c>
      <c r="B16" s="147" t="s">
        <v>125</v>
      </c>
      <c r="C16" s="148">
        <f>SUM(C4+C8+C12)</f>
        <v>0</v>
      </c>
      <c r="D16" s="148">
        <f t="shared" ref="D16:V16" si="6">SUM(D4+D8+D12)</f>
        <v>0</v>
      </c>
      <c r="E16" s="148">
        <f t="shared" si="6"/>
        <v>0</v>
      </c>
      <c r="F16" s="148">
        <f t="shared" si="6"/>
        <v>0</v>
      </c>
      <c r="G16" s="148">
        <f t="shared" si="6"/>
        <v>0</v>
      </c>
      <c r="H16" s="148">
        <f t="shared" si="6"/>
        <v>0</v>
      </c>
      <c r="I16" s="148">
        <f t="shared" si="6"/>
        <v>0</v>
      </c>
      <c r="J16" s="148">
        <f t="shared" si="6"/>
        <v>0</v>
      </c>
      <c r="K16" s="148">
        <f t="shared" si="6"/>
        <v>0</v>
      </c>
      <c r="L16" s="148">
        <f t="shared" si="6"/>
        <v>0</v>
      </c>
      <c r="M16" s="148">
        <f t="shared" si="6"/>
        <v>0</v>
      </c>
      <c r="N16" s="148">
        <f t="shared" si="6"/>
        <v>0</v>
      </c>
      <c r="O16" s="148">
        <f t="shared" si="6"/>
        <v>0</v>
      </c>
      <c r="P16" s="148">
        <f t="shared" si="6"/>
        <v>0</v>
      </c>
      <c r="Q16" s="148">
        <f t="shared" si="6"/>
        <v>0</v>
      </c>
      <c r="R16" s="148">
        <f t="shared" si="6"/>
        <v>0</v>
      </c>
      <c r="S16" s="148">
        <f t="shared" si="6"/>
        <v>0</v>
      </c>
      <c r="T16" s="148">
        <f t="shared" si="6"/>
        <v>0</v>
      </c>
      <c r="U16" s="149">
        <f t="shared" si="6"/>
        <v>0</v>
      </c>
      <c r="V16" s="150">
        <f t="shared" si="6"/>
        <v>0</v>
      </c>
    </row>
    <row r="17" spans="1:22" s="256" customFormat="1" ht="15.75" thickBot="1" x14ac:dyDescent="0.3">
      <c r="A17" s="370"/>
      <c r="B17" s="258" t="s">
        <v>126</v>
      </c>
      <c r="C17" s="152">
        <f>SUM(C5+C9+C13)</f>
        <v>0</v>
      </c>
      <c r="D17" s="152">
        <f t="shared" ref="D17:V17" si="7">SUM(D5+D9+D13)</f>
        <v>0</v>
      </c>
      <c r="E17" s="152">
        <f t="shared" si="7"/>
        <v>0</v>
      </c>
      <c r="F17" s="152">
        <f t="shared" si="7"/>
        <v>0</v>
      </c>
      <c r="G17" s="152">
        <f t="shared" si="7"/>
        <v>0</v>
      </c>
      <c r="H17" s="152">
        <f t="shared" si="7"/>
        <v>0</v>
      </c>
      <c r="I17" s="152">
        <f t="shared" si="7"/>
        <v>0</v>
      </c>
      <c r="J17" s="152">
        <f t="shared" si="7"/>
        <v>0</v>
      </c>
      <c r="K17" s="152">
        <f t="shared" si="7"/>
        <v>0</v>
      </c>
      <c r="L17" s="152">
        <f t="shared" si="7"/>
        <v>0</v>
      </c>
      <c r="M17" s="152">
        <f t="shared" si="7"/>
        <v>0</v>
      </c>
      <c r="N17" s="152">
        <f t="shared" si="7"/>
        <v>0</v>
      </c>
      <c r="O17" s="152">
        <f t="shared" si="7"/>
        <v>0</v>
      </c>
      <c r="P17" s="152">
        <f t="shared" si="7"/>
        <v>0</v>
      </c>
      <c r="Q17" s="152">
        <f t="shared" si="7"/>
        <v>0</v>
      </c>
      <c r="R17" s="152">
        <f t="shared" si="7"/>
        <v>0</v>
      </c>
      <c r="S17" s="152">
        <f t="shared" si="7"/>
        <v>0</v>
      </c>
      <c r="T17" s="152">
        <f t="shared" si="7"/>
        <v>0</v>
      </c>
      <c r="U17" s="153">
        <f t="shared" si="7"/>
        <v>0</v>
      </c>
      <c r="V17" s="154">
        <f t="shared" si="7"/>
        <v>0</v>
      </c>
    </row>
    <row r="18" spans="1:22" ht="26.25" thickBot="1" x14ac:dyDescent="0.3">
      <c r="A18" s="370"/>
      <c r="B18" s="151" t="s">
        <v>127</v>
      </c>
      <c r="C18" s="152">
        <f>SUM(C6+C10+C14)</f>
        <v>0</v>
      </c>
      <c r="D18" s="152">
        <f t="shared" ref="D18:V18" si="8">SUM(D6+D10+D14)</f>
        <v>0</v>
      </c>
      <c r="E18" s="152">
        <f t="shared" si="8"/>
        <v>0</v>
      </c>
      <c r="F18" s="152">
        <f t="shared" si="8"/>
        <v>0</v>
      </c>
      <c r="G18" s="152">
        <f t="shared" si="8"/>
        <v>0</v>
      </c>
      <c r="H18" s="152">
        <f t="shared" si="8"/>
        <v>0</v>
      </c>
      <c r="I18" s="152">
        <f t="shared" si="8"/>
        <v>0</v>
      </c>
      <c r="J18" s="152">
        <f t="shared" si="8"/>
        <v>0</v>
      </c>
      <c r="K18" s="152">
        <f t="shared" si="8"/>
        <v>0</v>
      </c>
      <c r="L18" s="152">
        <f t="shared" si="8"/>
        <v>0</v>
      </c>
      <c r="M18" s="152">
        <f t="shared" si="8"/>
        <v>0</v>
      </c>
      <c r="N18" s="152">
        <f t="shared" si="8"/>
        <v>0</v>
      </c>
      <c r="O18" s="152">
        <f t="shared" si="8"/>
        <v>0</v>
      </c>
      <c r="P18" s="152">
        <f t="shared" si="8"/>
        <v>0</v>
      </c>
      <c r="Q18" s="152">
        <f t="shared" si="8"/>
        <v>0</v>
      </c>
      <c r="R18" s="152">
        <f t="shared" si="8"/>
        <v>0</v>
      </c>
      <c r="S18" s="152">
        <f t="shared" si="8"/>
        <v>0</v>
      </c>
      <c r="T18" s="152">
        <f t="shared" si="8"/>
        <v>0</v>
      </c>
      <c r="U18" s="153">
        <f t="shared" si="8"/>
        <v>0</v>
      </c>
      <c r="V18" s="154">
        <f t="shared" si="8"/>
        <v>0</v>
      </c>
    </row>
    <row r="19" spans="1:22" ht="15.75" thickBot="1" x14ac:dyDescent="0.3">
      <c r="A19" s="371"/>
      <c r="B19" s="155" t="s">
        <v>128</v>
      </c>
      <c r="C19" s="156">
        <f>SUM(C7+C11+C15)</f>
        <v>0</v>
      </c>
      <c r="D19" s="156">
        <f t="shared" ref="D19:V19" si="9">SUM(D7+D11+D15)</f>
        <v>0</v>
      </c>
      <c r="E19" s="156">
        <f t="shared" si="9"/>
        <v>0</v>
      </c>
      <c r="F19" s="156">
        <f t="shared" si="9"/>
        <v>0</v>
      </c>
      <c r="G19" s="156">
        <f t="shared" si="9"/>
        <v>0</v>
      </c>
      <c r="H19" s="156">
        <f t="shared" si="9"/>
        <v>0</v>
      </c>
      <c r="I19" s="156">
        <f t="shared" si="9"/>
        <v>0</v>
      </c>
      <c r="J19" s="156">
        <f t="shared" si="9"/>
        <v>0</v>
      </c>
      <c r="K19" s="156">
        <f t="shared" si="9"/>
        <v>0</v>
      </c>
      <c r="L19" s="156">
        <f t="shared" si="9"/>
        <v>0</v>
      </c>
      <c r="M19" s="156">
        <f t="shared" si="9"/>
        <v>0</v>
      </c>
      <c r="N19" s="156">
        <f t="shared" si="9"/>
        <v>0</v>
      </c>
      <c r="O19" s="156">
        <f t="shared" si="9"/>
        <v>0</v>
      </c>
      <c r="P19" s="156">
        <f t="shared" si="9"/>
        <v>0</v>
      </c>
      <c r="Q19" s="156">
        <f t="shared" si="9"/>
        <v>0</v>
      </c>
      <c r="R19" s="156">
        <f t="shared" si="9"/>
        <v>0</v>
      </c>
      <c r="S19" s="156">
        <f t="shared" si="9"/>
        <v>0</v>
      </c>
      <c r="T19" s="156">
        <f t="shared" si="9"/>
        <v>0</v>
      </c>
      <c r="U19" s="157">
        <f t="shared" si="9"/>
        <v>0</v>
      </c>
      <c r="V19" s="158">
        <f t="shared" si="9"/>
        <v>0</v>
      </c>
    </row>
    <row r="20" spans="1:22" ht="15.75" thickBot="1" x14ac:dyDescent="0.3">
      <c r="A20" s="331"/>
      <c r="B20" s="331"/>
      <c r="C20" s="331"/>
      <c r="D20" s="331"/>
      <c r="E20" s="331"/>
      <c r="F20" s="331"/>
      <c r="G20" s="331"/>
      <c r="H20" s="331"/>
      <c r="I20" s="331"/>
      <c r="J20" s="331"/>
      <c r="K20" s="331"/>
      <c r="L20" s="331"/>
      <c r="M20" s="331"/>
      <c r="N20" s="331"/>
      <c r="O20" s="331"/>
      <c r="P20" s="331"/>
      <c r="Q20" s="331"/>
      <c r="R20" s="331"/>
      <c r="S20" s="331"/>
      <c r="T20" s="331"/>
      <c r="U20" s="331"/>
      <c r="V20" s="331"/>
    </row>
    <row r="21" spans="1:22" ht="15.75" thickBot="1" x14ac:dyDescent="0.3">
      <c r="A21" s="368" t="s">
        <v>132</v>
      </c>
      <c r="B21" s="368"/>
      <c r="C21" s="368"/>
      <c r="D21" s="368"/>
      <c r="E21" s="368"/>
      <c r="F21" s="368"/>
      <c r="G21" s="368"/>
      <c r="H21" s="368"/>
      <c r="I21" s="368"/>
      <c r="J21" s="368"/>
      <c r="K21" s="368"/>
      <c r="L21" s="368"/>
      <c r="M21" s="159"/>
      <c r="N21" s="160"/>
      <c r="O21" s="160"/>
      <c r="P21" s="160"/>
      <c r="Q21" s="160"/>
      <c r="R21" s="160"/>
      <c r="S21" s="160"/>
      <c r="T21" s="160"/>
      <c r="U21" s="160"/>
      <c r="V21" s="160"/>
    </row>
    <row r="22" spans="1:22" ht="15.75" thickBot="1" x14ac:dyDescent="0.3">
      <c r="A22" s="368" t="s">
        <v>133</v>
      </c>
      <c r="B22" s="368"/>
      <c r="C22" s="368"/>
      <c r="D22" s="368"/>
      <c r="E22" s="368"/>
      <c r="F22" s="368"/>
      <c r="G22" s="368"/>
      <c r="H22" s="368"/>
      <c r="I22" s="368"/>
      <c r="J22" s="368"/>
      <c r="K22" s="368"/>
      <c r="L22" s="368"/>
      <c r="M22" s="159"/>
      <c r="N22" s="160"/>
      <c r="O22" s="160"/>
      <c r="P22" s="160"/>
      <c r="Q22" s="160"/>
      <c r="R22" s="160"/>
      <c r="S22" s="160"/>
      <c r="T22" s="160"/>
      <c r="U22" s="160"/>
      <c r="V22" s="30"/>
    </row>
    <row r="23" spans="1:22" ht="15.75" thickBot="1" x14ac:dyDescent="0.3">
      <c r="A23" s="368" t="s">
        <v>134</v>
      </c>
      <c r="B23" s="368"/>
      <c r="C23" s="368"/>
      <c r="D23" s="368"/>
      <c r="E23" s="368"/>
      <c r="F23" s="368"/>
      <c r="G23" s="368"/>
      <c r="H23" s="368"/>
      <c r="I23" s="368"/>
      <c r="J23" s="368"/>
      <c r="K23" s="368"/>
      <c r="L23" s="368"/>
      <c r="M23" s="159"/>
      <c r="N23" s="160"/>
      <c r="O23" s="160"/>
      <c r="P23" s="160"/>
      <c r="Q23" s="160"/>
      <c r="R23" s="160"/>
      <c r="S23" s="160"/>
      <c r="T23" s="160"/>
      <c r="U23" s="160"/>
      <c r="V23" s="160"/>
    </row>
    <row r="24" spans="1:22" x14ac:dyDescent="0.25">
      <c r="A24" s="331"/>
      <c r="B24" s="331"/>
      <c r="C24" s="331"/>
      <c r="D24" s="331"/>
      <c r="E24" s="331"/>
      <c r="F24" s="331"/>
      <c r="G24" s="331"/>
      <c r="H24" s="331"/>
      <c r="I24" s="331"/>
      <c r="J24" s="331"/>
      <c r="K24" s="331"/>
      <c r="L24" s="331"/>
      <c r="M24" s="331"/>
      <c r="N24" s="160"/>
      <c r="O24" s="160"/>
      <c r="P24" s="160"/>
      <c r="Q24" s="160"/>
      <c r="R24" s="160"/>
      <c r="S24" s="160"/>
      <c r="T24" s="160"/>
      <c r="U24" s="160"/>
      <c r="V24" s="160"/>
    </row>
    <row r="25" spans="1:22" ht="15.75" x14ac:dyDescent="0.25">
      <c r="A25" s="369" t="s">
        <v>15</v>
      </c>
      <c r="B25" s="369"/>
      <c r="C25" s="369"/>
      <c r="D25" s="369"/>
      <c r="E25" s="369"/>
      <c r="F25" s="369"/>
      <c r="G25" s="369"/>
      <c r="H25" s="369"/>
      <c r="I25" s="369"/>
      <c r="J25" s="369"/>
      <c r="K25" s="369"/>
      <c r="L25" s="369"/>
      <c r="M25" s="161"/>
      <c r="N25" s="162"/>
      <c r="O25" s="30"/>
      <c r="P25" s="30"/>
      <c r="Q25" s="30"/>
      <c r="R25" s="30"/>
      <c r="S25" s="30"/>
      <c r="T25" s="30"/>
      <c r="U25" s="30"/>
      <c r="V25" s="30"/>
    </row>
    <row r="26" spans="1:22" ht="19.5" customHeight="1" x14ac:dyDescent="0.25">
      <c r="A26" s="367" t="s">
        <v>135</v>
      </c>
      <c r="B26" s="367"/>
      <c r="C26" s="367"/>
      <c r="D26" s="367"/>
      <c r="E26" s="367"/>
      <c r="F26" s="367"/>
      <c r="G26" s="367"/>
      <c r="H26" s="367"/>
      <c r="I26" s="367"/>
      <c r="J26" s="367"/>
      <c r="K26" s="367"/>
      <c r="L26" s="367"/>
      <c r="M26" s="164"/>
      <c r="N26" s="165"/>
      <c r="O26" s="30"/>
      <c r="P26" s="30"/>
      <c r="Q26" s="30"/>
      <c r="R26" s="30"/>
      <c r="S26" s="30"/>
      <c r="T26" s="30"/>
      <c r="U26" s="30"/>
      <c r="V26" s="30"/>
    </row>
    <row r="27" spans="1:22" ht="34.5" customHeight="1" x14ac:dyDescent="0.25">
      <c r="A27" s="313" t="s">
        <v>136</v>
      </c>
      <c r="B27" s="313"/>
      <c r="C27" s="313"/>
      <c r="D27" s="313"/>
      <c r="E27" s="313"/>
      <c r="F27" s="313"/>
      <c r="G27" s="313"/>
      <c r="H27" s="313"/>
      <c r="I27" s="313"/>
      <c r="J27" s="313"/>
      <c r="K27" s="313"/>
      <c r="L27" s="313"/>
      <c r="M27" s="164"/>
      <c r="N27" s="165"/>
      <c r="O27" s="30"/>
      <c r="P27" s="30"/>
      <c r="Q27" s="30"/>
      <c r="R27" s="30"/>
      <c r="S27" s="30"/>
      <c r="T27" s="30"/>
      <c r="U27" s="30"/>
      <c r="V27" s="30"/>
    </row>
    <row r="28" spans="1:22" ht="38.25" customHeight="1" x14ac:dyDescent="0.25">
      <c r="A28" s="313" t="s">
        <v>137</v>
      </c>
      <c r="B28" s="313"/>
      <c r="C28" s="313"/>
      <c r="D28" s="313"/>
      <c r="E28" s="313"/>
      <c r="F28" s="313"/>
      <c r="G28" s="313"/>
      <c r="H28" s="313"/>
      <c r="I28" s="313"/>
      <c r="J28" s="313"/>
      <c r="K28" s="313"/>
      <c r="L28" s="313"/>
      <c r="M28" s="164"/>
      <c r="N28" s="165"/>
      <c r="O28" s="30"/>
      <c r="P28" s="30"/>
      <c r="Q28" s="30"/>
      <c r="R28" s="30"/>
      <c r="S28" s="30"/>
      <c r="T28" s="30"/>
      <c r="U28" s="30"/>
      <c r="V28" s="30"/>
    </row>
    <row r="29" spans="1:22" ht="27.75" customHeight="1" x14ac:dyDescent="0.25">
      <c r="A29" s="313" t="s">
        <v>138</v>
      </c>
      <c r="B29" s="313"/>
      <c r="C29" s="313"/>
      <c r="D29" s="313"/>
      <c r="E29" s="313"/>
      <c r="F29" s="313"/>
      <c r="G29" s="313"/>
      <c r="H29" s="313"/>
      <c r="I29" s="313"/>
      <c r="J29" s="313"/>
      <c r="K29" s="313"/>
      <c r="L29" s="313"/>
      <c r="M29" s="164"/>
      <c r="N29" s="165"/>
      <c r="O29" s="30"/>
      <c r="P29" s="30"/>
      <c r="Q29" s="30"/>
      <c r="R29" s="30"/>
      <c r="S29" s="30"/>
      <c r="T29" s="30"/>
      <c r="U29" s="30"/>
      <c r="V29" s="30"/>
    </row>
    <row r="30" spans="1:22" x14ac:dyDescent="0.25">
      <c r="A30" s="367" t="s">
        <v>139</v>
      </c>
      <c r="B30" s="367"/>
      <c r="C30" s="367"/>
      <c r="D30" s="367"/>
      <c r="E30" s="367"/>
      <c r="F30" s="367"/>
      <c r="G30" s="367"/>
      <c r="H30" s="367"/>
      <c r="I30" s="367"/>
      <c r="J30" s="367"/>
      <c r="K30" s="367"/>
      <c r="L30" s="367"/>
      <c r="M30" s="164"/>
      <c r="N30" s="165"/>
      <c r="O30" s="30"/>
      <c r="P30" s="30"/>
      <c r="Q30" s="30"/>
      <c r="R30" s="30"/>
      <c r="S30" s="30"/>
      <c r="T30" s="30"/>
      <c r="U30" s="30"/>
      <c r="V30" s="30"/>
    </row>
    <row r="31" spans="1:22" x14ac:dyDescent="0.25">
      <c r="A31" s="367" t="s">
        <v>140</v>
      </c>
      <c r="B31" s="367"/>
      <c r="C31" s="367"/>
      <c r="D31" s="367"/>
      <c r="E31" s="367"/>
      <c r="F31" s="367"/>
      <c r="G31" s="367"/>
      <c r="H31" s="367"/>
      <c r="I31" s="367"/>
      <c r="J31" s="367"/>
      <c r="K31" s="367"/>
      <c r="L31" s="367"/>
      <c r="M31" s="164"/>
      <c r="N31" s="165"/>
      <c r="O31" s="30"/>
      <c r="P31" s="30"/>
      <c r="Q31" s="30"/>
      <c r="R31" s="30"/>
      <c r="S31" s="30"/>
      <c r="T31" s="30"/>
      <c r="U31" s="30"/>
      <c r="V31" s="30"/>
    </row>
    <row r="32" spans="1:22" x14ac:dyDescent="0.25">
      <c r="A32" s="163"/>
      <c r="B32" s="163"/>
      <c r="C32" s="163"/>
      <c r="D32" s="163"/>
      <c r="E32" s="163"/>
      <c r="F32" s="163"/>
      <c r="G32" s="163"/>
      <c r="H32" s="163"/>
      <c r="I32" s="163"/>
      <c r="J32" s="163"/>
      <c r="K32" s="163"/>
      <c r="L32" s="163"/>
      <c r="M32" s="164"/>
      <c r="N32" s="165"/>
      <c r="O32" s="30"/>
      <c r="P32" s="30"/>
      <c r="Q32" s="30"/>
      <c r="R32" s="30"/>
      <c r="S32" s="30"/>
      <c r="T32" s="30"/>
      <c r="U32" s="30"/>
      <c r="V32" s="30"/>
    </row>
  </sheetData>
  <sheetProtection algorithmName="SHA-512" hashValue="SeDe35Rc5tSI/F4oEDq1qmum+bQNalpPrPrugN19FxnmS//R2BNtp6rI+Ca9DGd8/aIZ+fsofBYNlBhRFaJecw==" saltValue="HQQuih5wf3oBtvzaNqTkNA==" spinCount="100000" sheet="1" objects="1" scenarios="1"/>
  <mergeCells count="18">
    <mergeCell ref="A16:A19"/>
    <mergeCell ref="A1:E1"/>
    <mergeCell ref="A2:B3"/>
    <mergeCell ref="A4:A7"/>
    <mergeCell ref="A8:A11"/>
    <mergeCell ref="A12:A15"/>
    <mergeCell ref="A31:L31"/>
    <mergeCell ref="A20:V20"/>
    <mergeCell ref="A21:L21"/>
    <mergeCell ref="A22:L22"/>
    <mergeCell ref="A23:L23"/>
    <mergeCell ref="A24:M24"/>
    <mergeCell ref="A25:L25"/>
    <mergeCell ref="A26:L26"/>
    <mergeCell ref="A27:L27"/>
    <mergeCell ref="A28:L28"/>
    <mergeCell ref="A29:L29"/>
    <mergeCell ref="A30:L30"/>
  </mergeCells>
  <pageMargins left="0.70000000000000007" right="0.70000000000000007" top="0.75" bottom="0.75" header="0.30000000000000004" footer="0.30000000000000004"/>
  <pageSetup paperSize="8" scale="65" fitToWidth="0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193C2-7720-4D14-894F-36258BB4D11B}">
  <dimension ref="A1:M47"/>
  <sheetViews>
    <sheetView workbookViewId="0">
      <selection activeCell="F28" sqref="F28"/>
    </sheetView>
  </sheetViews>
  <sheetFormatPr defaultRowHeight="15" x14ac:dyDescent="0.25"/>
  <cols>
    <col min="1" max="1" width="18.140625" customWidth="1"/>
    <col min="2" max="2" width="9.140625" customWidth="1"/>
    <col min="3" max="3" width="11.7109375" customWidth="1"/>
    <col min="4" max="12" width="10.7109375" customWidth="1"/>
    <col min="13" max="13" width="10.7109375" style="264" customWidth="1"/>
    <col min="14" max="14" width="9.140625" customWidth="1"/>
  </cols>
  <sheetData>
    <row r="1" spans="1:13" ht="21.75" thickBot="1" x14ac:dyDescent="0.3">
      <c r="A1" s="382" t="s">
        <v>141</v>
      </c>
      <c r="B1" s="382"/>
      <c r="C1" s="382"/>
      <c r="D1" s="382"/>
      <c r="E1" s="382"/>
      <c r="F1" s="382"/>
      <c r="G1" s="382"/>
      <c r="H1" s="382"/>
      <c r="I1" s="382"/>
      <c r="J1" s="382"/>
      <c r="K1" s="382"/>
      <c r="L1" s="382"/>
      <c r="M1" s="382"/>
    </row>
    <row r="2" spans="1:13" ht="15.75" customHeight="1" x14ac:dyDescent="0.25">
      <c r="A2" s="383" t="s">
        <v>142</v>
      </c>
      <c r="B2" s="383"/>
      <c r="C2" s="383"/>
      <c r="D2" s="383"/>
      <c r="E2" s="383"/>
      <c r="F2" s="383"/>
      <c r="G2" s="383"/>
      <c r="H2" s="383"/>
      <c r="I2" s="383"/>
      <c r="J2" s="383"/>
      <c r="K2" s="383"/>
      <c r="L2" s="383"/>
      <c r="M2" s="383"/>
    </row>
    <row r="3" spans="1:13" x14ac:dyDescent="0.25">
      <c r="A3" s="384" t="s">
        <v>143</v>
      </c>
      <c r="B3" s="385" t="s">
        <v>71</v>
      </c>
      <c r="C3" s="385" t="s">
        <v>72</v>
      </c>
      <c r="D3" s="167">
        <v>2026</v>
      </c>
      <c r="E3" s="167">
        <v>2027</v>
      </c>
      <c r="F3" s="167">
        <v>2028</v>
      </c>
      <c r="G3" s="167">
        <v>2029</v>
      </c>
      <c r="H3" s="167">
        <v>2030</v>
      </c>
      <c r="I3" s="167">
        <v>2031</v>
      </c>
      <c r="J3" s="167">
        <v>2032</v>
      </c>
      <c r="K3" s="167">
        <v>2033</v>
      </c>
      <c r="L3" s="167">
        <v>2034</v>
      </c>
      <c r="M3" s="259">
        <v>2035</v>
      </c>
    </row>
    <row r="4" spans="1:13" x14ac:dyDescent="0.25">
      <c r="A4" s="384"/>
      <c r="B4" s="385"/>
      <c r="C4" s="385"/>
      <c r="D4" s="168">
        <v>1</v>
      </c>
      <c r="E4" s="168">
        <v>2</v>
      </c>
      <c r="F4" s="168">
        <v>3</v>
      </c>
      <c r="G4" s="168">
        <v>4</v>
      </c>
      <c r="H4" s="168">
        <v>5</v>
      </c>
      <c r="I4" s="168">
        <v>6</v>
      </c>
      <c r="J4" s="168">
        <v>7</v>
      </c>
      <c r="K4" s="168">
        <v>8</v>
      </c>
      <c r="L4" s="168">
        <v>9</v>
      </c>
      <c r="M4" s="260">
        <v>10</v>
      </c>
    </row>
    <row r="5" spans="1:13" x14ac:dyDescent="0.25">
      <c r="A5" s="25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1"/>
    </row>
    <row r="6" spans="1:13" x14ac:dyDescent="0.25">
      <c r="A6" s="25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1"/>
    </row>
    <row r="7" spans="1:13" x14ac:dyDescent="0.25">
      <c r="A7" s="25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1"/>
    </row>
    <row r="8" spans="1:13" x14ac:dyDescent="0.25">
      <c r="A8" s="25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1"/>
    </row>
    <row r="9" spans="1:13" x14ac:dyDescent="0.25">
      <c r="A9" s="25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1"/>
    </row>
    <row r="10" spans="1:13" x14ac:dyDescent="0.25">
      <c r="A10" s="25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1"/>
    </row>
    <row r="11" spans="1:13" x14ac:dyDescent="0.25">
      <c r="A11" s="25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1"/>
    </row>
    <row r="12" spans="1:13" x14ac:dyDescent="0.25">
      <c r="A12" s="25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1"/>
    </row>
    <row r="13" spans="1:13" x14ac:dyDescent="0.25">
      <c r="A13" s="25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1"/>
    </row>
    <row r="14" spans="1:13" x14ac:dyDescent="0.25">
      <c r="A14" s="25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1"/>
    </row>
    <row r="15" spans="1:13" x14ac:dyDescent="0.25">
      <c r="A15" s="25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1"/>
    </row>
    <row r="16" spans="1:13" x14ac:dyDescent="0.25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1"/>
    </row>
    <row r="17" spans="1:13" x14ac:dyDescent="0.25">
      <c r="A17" s="25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1"/>
    </row>
    <row r="18" spans="1:13" x14ac:dyDescent="0.25">
      <c r="A18" s="25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1"/>
    </row>
    <row r="19" spans="1:13" x14ac:dyDescent="0.25">
      <c r="A19" s="169"/>
      <c r="B19" s="170"/>
      <c r="C19" s="170"/>
      <c r="D19" s="170"/>
      <c r="E19" s="170"/>
      <c r="F19" s="170"/>
      <c r="G19" s="170"/>
      <c r="H19" s="170"/>
      <c r="I19" s="170"/>
      <c r="J19" s="170"/>
      <c r="K19" s="170"/>
      <c r="L19" s="170"/>
      <c r="M19" s="262"/>
    </row>
    <row r="20" spans="1:13" ht="15.75" customHeight="1" x14ac:dyDescent="0.25">
      <c r="A20" s="171" t="s">
        <v>15</v>
      </c>
      <c r="B20" s="171"/>
      <c r="C20" s="171"/>
      <c r="D20" s="171"/>
      <c r="E20" s="171"/>
      <c r="F20" s="171"/>
      <c r="G20" s="171"/>
      <c r="H20" s="386"/>
      <c r="I20" s="386"/>
      <c r="J20" s="386"/>
      <c r="K20" s="386"/>
      <c r="L20" s="386"/>
      <c r="M20" s="386"/>
    </row>
    <row r="21" spans="1:13" x14ac:dyDescent="0.25">
      <c r="A21" s="172" t="s">
        <v>144</v>
      </c>
      <c r="B21" s="172"/>
      <c r="C21" s="172"/>
      <c r="D21" s="172"/>
      <c r="E21" s="172"/>
      <c r="F21" s="172"/>
      <c r="G21" s="386"/>
      <c r="H21" s="386"/>
      <c r="I21" s="386"/>
      <c r="J21" s="386"/>
      <c r="K21" s="386"/>
      <c r="L21" s="386"/>
      <c r="M21" s="386"/>
    </row>
    <row r="22" spans="1:13" x14ac:dyDescent="0.25">
      <c r="A22" s="173" t="s">
        <v>145</v>
      </c>
      <c r="B22" s="173"/>
      <c r="C22" s="173"/>
      <c r="D22" s="173"/>
      <c r="E22" s="173"/>
      <c r="F22" s="173"/>
      <c r="G22" s="173"/>
      <c r="H22" s="173"/>
      <c r="I22" s="173"/>
      <c r="J22" s="173"/>
      <c r="K22" s="173"/>
      <c r="L22" s="173"/>
      <c r="M22" s="263"/>
    </row>
    <row r="23" spans="1:13" x14ac:dyDescent="0.25">
      <c r="A23" s="173" t="s">
        <v>146</v>
      </c>
      <c r="B23" s="173"/>
      <c r="C23" s="173"/>
      <c r="D23" s="173"/>
      <c r="E23" s="173"/>
      <c r="F23" s="173"/>
      <c r="G23" s="173"/>
      <c r="H23" s="173"/>
      <c r="I23" s="173"/>
      <c r="J23" s="173"/>
      <c r="K23" s="173"/>
      <c r="L23" s="173"/>
      <c r="M23" s="263"/>
    </row>
    <row r="24" spans="1:13" ht="15.75" thickBot="1" x14ac:dyDescent="0.3">
      <c r="A24" s="387"/>
      <c r="B24" s="387"/>
      <c r="C24" s="387"/>
      <c r="D24" s="387"/>
      <c r="E24" s="387"/>
      <c r="F24" s="387"/>
      <c r="G24" s="387"/>
      <c r="H24" s="387"/>
      <c r="I24" s="297"/>
      <c r="J24" s="297"/>
      <c r="K24" s="297"/>
      <c r="L24" s="297"/>
      <c r="M24" s="298"/>
    </row>
    <row r="25" spans="1:13" ht="15.75" x14ac:dyDescent="0.25">
      <c r="A25" s="388" t="s">
        <v>147</v>
      </c>
      <c r="B25" s="388"/>
      <c r="C25" s="388"/>
      <c r="D25" s="388"/>
      <c r="E25" s="388"/>
      <c r="F25" s="388"/>
      <c r="G25" s="388"/>
      <c r="H25" s="388"/>
      <c r="I25" s="388"/>
      <c r="J25" s="388"/>
      <c r="K25" s="388"/>
      <c r="L25" s="388"/>
      <c r="M25" s="388"/>
    </row>
    <row r="26" spans="1:13" x14ac:dyDescent="0.25">
      <c r="A26" s="384" t="s">
        <v>143</v>
      </c>
      <c r="B26" s="384"/>
      <c r="C26" s="385" t="s">
        <v>72</v>
      </c>
      <c r="D26" s="167">
        <v>2026</v>
      </c>
      <c r="E26" s="167">
        <v>2027</v>
      </c>
      <c r="F26" s="167">
        <v>2028</v>
      </c>
      <c r="G26" s="167">
        <v>2029</v>
      </c>
      <c r="H26" s="167">
        <v>2030</v>
      </c>
      <c r="I26" s="167">
        <v>2031</v>
      </c>
      <c r="J26" s="167">
        <v>2032</v>
      </c>
      <c r="K26" s="167">
        <v>2033</v>
      </c>
      <c r="L26" s="167">
        <v>2034</v>
      </c>
      <c r="M26" s="259">
        <v>2035</v>
      </c>
    </row>
    <row r="27" spans="1:13" x14ac:dyDescent="0.25">
      <c r="A27" s="384"/>
      <c r="B27" s="384"/>
      <c r="C27" s="385"/>
      <c r="D27" s="168">
        <v>1</v>
      </c>
      <c r="E27" s="168">
        <v>2</v>
      </c>
      <c r="F27" s="168">
        <v>3</v>
      </c>
      <c r="G27" s="168">
        <v>4</v>
      </c>
      <c r="H27" s="168">
        <v>5</v>
      </c>
      <c r="I27" s="168">
        <v>6</v>
      </c>
      <c r="J27" s="168">
        <v>7</v>
      </c>
      <c r="K27" s="168">
        <v>8</v>
      </c>
      <c r="L27" s="168">
        <v>9</v>
      </c>
      <c r="M27" s="260">
        <v>10</v>
      </c>
    </row>
    <row r="28" spans="1:13" x14ac:dyDescent="0.25">
      <c r="A28" s="379">
        <f t="shared" ref="A28:A41" si="0">A5</f>
        <v>0</v>
      </c>
      <c r="B28" s="379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65"/>
    </row>
    <row r="29" spans="1:13" x14ac:dyDescent="0.25">
      <c r="A29" s="379">
        <f t="shared" si="0"/>
        <v>0</v>
      </c>
      <c r="B29" s="379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65"/>
    </row>
    <row r="30" spans="1:13" x14ac:dyDescent="0.25">
      <c r="A30" s="379">
        <f t="shared" si="0"/>
        <v>0</v>
      </c>
      <c r="B30" s="379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65"/>
    </row>
    <row r="31" spans="1:13" x14ac:dyDescent="0.25">
      <c r="A31" s="379">
        <f t="shared" si="0"/>
        <v>0</v>
      </c>
      <c r="B31" s="379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65"/>
    </row>
    <row r="32" spans="1:13" x14ac:dyDescent="0.25">
      <c r="A32" s="379">
        <f t="shared" si="0"/>
        <v>0</v>
      </c>
      <c r="B32" s="379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65"/>
    </row>
    <row r="33" spans="1:13" x14ac:dyDescent="0.25">
      <c r="A33" s="379">
        <f t="shared" si="0"/>
        <v>0</v>
      </c>
      <c r="B33" s="379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65"/>
    </row>
    <row r="34" spans="1:13" x14ac:dyDescent="0.25">
      <c r="A34" s="379">
        <f t="shared" si="0"/>
        <v>0</v>
      </c>
      <c r="B34" s="379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65"/>
    </row>
    <row r="35" spans="1:13" x14ac:dyDescent="0.25">
      <c r="A35" s="379">
        <f t="shared" si="0"/>
        <v>0</v>
      </c>
      <c r="B35" s="379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65"/>
    </row>
    <row r="36" spans="1:13" x14ac:dyDescent="0.25">
      <c r="A36" s="379">
        <f t="shared" si="0"/>
        <v>0</v>
      </c>
      <c r="B36" s="379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65"/>
    </row>
    <row r="37" spans="1:13" x14ac:dyDescent="0.25">
      <c r="A37" s="379">
        <f t="shared" si="0"/>
        <v>0</v>
      </c>
      <c r="B37" s="379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65"/>
    </row>
    <row r="38" spans="1:13" x14ac:dyDescent="0.25">
      <c r="A38" s="379">
        <f t="shared" si="0"/>
        <v>0</v>
      </c>
      <c r="B38" s="379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65"/>
    </row>
    <row r="39" spans="1:13" x14ac:dyDescent="0.25">
      <c r="A39" s="379">
        <f t="shared" si="0"/>
        <v>0</v>
      </c>
      <c r="B39" s="379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65"/>
    </row>
    <row r="40" spans="1:13" x14ac:dyDescent="0.25">
      <c r="A40" s="379">
        <f t="shared" si="0"/>
        <v>0</v>
      </c>
      <c r="B40" s="379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65"/>
    </row>
    <row r="41" spans="1:13" x14ac:dyDescent="0.25">
      <c r="A41" s="379">
        <f t="shared" si="0"/>
        <v>0</v>
      </c>
      <c r="B41" s="379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65"/>
    </row>
    <row r="42" spans="1:13" x14ac:dyDescent="0.25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266"/>
    </row>
    <row r="43" spans="1:13" ht="15.75" x14ac:dyDescent="0.25">
      <c r="A43" s="380" t="s">
        <v>15</v>
      </c>
      <c r="B43" s="380"/>
      <c r="C43" s="380"/>
      <c r="D43" s="380"/>
      <c r="E43" s="380"/>
      <c r="F43" s="380"/>
      <c r="G43" s="380"/>
      <c r="H43" s="380"/>
      <c r="I43" s="380"/>
      <c r="J43" s="380"/>
      <c r="K43" s="380"/>
      <c r="L43" s="380"/>
      <c r="M43" s="380"/>
    </row>
    <row r="44" spans="1:13" x14ac:dyDescent="0.25">
      <c r="A44" s="381" t="s">
        <v>148</v>
      </c>
      <c r="B44" s="381"/>
      <c r="C44" s="381"/>
      <c r="D44" s="381"/>
      <c r="E44" s="381"/>
      <c r="F44" s="381"/>
      <c r="G44" s="381"/>
      <c r="H44" s="381"/>
      <c r="I44" s="381"/>
      <c r="J44" s="381"/>
      <c r="K44" s="381"/>
      <c r="L44" s="381"/>
      <c r="M44" s="381"/>
    </row>
    <row r="45" spans="1:13" x14ac:dyDescent="0.25">
      <c r="A45" s="381" t="s">
        <v>149</v>
      </c>
      <c r="B45" s="381"/>
      <c r="C45" s="381"/>
      <c r="D45" s="381"/>
      <c r="E45" s="381"/>
      <c r="F45" s="381"/>
      <c r="G45" s="381"/>
      <c r="H45" s="381"/>
      <c r="I45" s="381"/>
      <c r="J45" s="381"/>
      <c r="K45" s="381"/>
      <c r="L45" s="381"/>
      <c r="M45" s="381"/>
    </row>
    <row r="46" spans="1:13" x14ac:dyDescent="0.25">
      <c r="A46" s="381" t="s">
        <v>150</v>
      </c>
      <c r="B46" s="381"/>
      <c r="C46" s="381"/>
      <c r="D46" s="381"/>
      <c r="E46" s="381"/>
      <c r="F46" s="381"/>
      <c r="G46" s="381"/>
      <c r="H46" s="381"/>
      <c r="I46" s="381"/>
      <c r="J46" s="381"/>
      <c r="K46" s="381"/>
      <c r="L46" s="381"/>
      <c r="M46" s="381"/>
    </row>
    <row r="47" spans="1:13" x14ac:dyDescent="0.25">
      <c r="A47" s="174"/>
      <c r="B47" s="174"/>
      <c r="C47" s="174"/>
      <c r="D47" s="174"/>
      <c r="E47" s="174"/>
      <c r="F47" s="174"/>
      <c r="G47" s="174"/>
      <c r="H47" s="174"/>
      <c r="I47" s="174"/>
      <c r="J47" s="174"/>
      <c r="K47" s="174"/>
      <c r="L47" s="174"/>
      <c r="M47" s="267"/>
    </row>
  </sheetData>
  <sheetProtection algorithmName="SHA-512" hashValue="O/nmEMp5I6xdLGVNzEfdjWVTxi+i7o7hKVCfylBZhJV/Uj8SbuFHzizR7SBV6zrqeX0bUmFSHp2zAVtNaj0zXw==" saltValue="iLLfUS9sVAN4OCkGiGhFPw==" spinCount="100000" sheet="1" objects="1" scenarios="1"/>
  <mergeCells count="29">
    <mergeCell ref="A28:B28"/>
    <mergeCell ref="A1:M1"/>
    <mergeCell ref="A2:M2"/>
    <mergeCell ref="A3:A4"/>
    <mergeCell ref="B3:B4"/>
    <mergeCell ref="C3:C4"/>
    <mergeCell ref="H20:M20"/>
    <mergeCell ref="G21:M21"/>
    <mergeCell ref="A24:H24"/>
    <mergeCell ref="A25:M25"/>
    <mergeCell ref="A26:B27"/>
    <mergeCell ref="C26:C27"/>
    <mergeCell ref="A40:B40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1:B41"/>
    <mergeCell ref="A43:M43"/>
    <mergeCell ref="A44:M44"/>
    <mergeCell ref="A45:M45"/>
    <mergeCell ref="A46:M46"/>
  </mergeCells>
  <pageMargins left="0.70000000000000007" right="0.70000000000000007" top="0.75" bottom="0.75" header="0.30000000000000004" footer="0.30000000000000004"/>
  <pageSetup paperSize="9" scale="8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B44F4-3BC2-4C59-B234-FB0B02701B1E}">
  <dimension ref="A1:L26"/>
  <sheetViews>
    <sheetView workbookViewId="0">
      <selection activeCell="C22" sqref="C22"/>
    </sheetView>
  </sheetViews>
  <sheetFormatPr defaultRowHeight="15" x14ac:dyDescent="0.25"/>
  <cols>
    <col min="1" max="1" width="41" customWidth="1"/>
    <col min="2" max="2" width="10.7109375" customWidth="1"/>
    <col min="3" max="12" width="15.7109375" customWidth="1"/>
    <col min="13" max="13" width="9.140625" customWidth="1"/>
  </cols>
  <sheetData>
    <row r="1" spans="1:12" ht="21.75" thickBot="1" x14ac:dyDescent="0.3">
      <c r="A1" s="389" t="s">
        <v>151</v>
      </c>
      <c r="B1" s="389"/>
      <c r="C1" s="389"/>
      <c r="D1" s="389"/>
      <c r="E1" s="389"/>
      <c r="F1" s="176"/>
      <c r="G1" s="176"/>
      <c r="H1" s="176"/>
      <c r="I1" s="176"/>
      <c r="J1" s="176"/>
      <c r="K1" s="176"/>
      <c r="L1" s="176"/>
    </row>
    <row r="2" spans="1:12" ht="15.75" thickBot="1" x14ac:dyDescent="0.3">
      <c r="A2" s="390" t="s">
        <v>152</v>
      </c>
      <c r="B2" s="391" t="s">
        <v>72</v>
      </c>
      <c r="C2" s="177">
        <v>2026</v>
      </c>
      <c r="D2" s="177">
        <v>2027</v>
      </c>
      <c r="E2" s="177">
        <v>2028</v>
      </c>
      <c r="F2" s="177">
        <v>2029</v>
      </c>
      <c r="G2" s="177">
        <v>2030</v>
      </c>
      <c r="H2" s="177">
        <v>2031</v>
      </c>
      <c r="I2" s="177">
        <v>2032</v>
      </c>
      <c r="J2" s="177">
        <v>2033</v>
      </c>
      <c r="K2" s="177">
        <v>2034</v>
      </c>
      <c r="L2" s="177">
        <v>2035</v>
      </c>
    </row>
    <row r="3" spans="1:12" x14ac:dyDescent="0.25">
      <c r="A3" s="390"/>
      <c r="B3" s="391"/>
      <c r="C3" s="178">
        <v>1</v>
      </c>
      <c r="D3" s="178">
        <v>2</v>
      </c>
      <c r="E3" s="178">
        <v>3</v>
      </c>
      <c r="F3" s="178">
        <v>4</v>
      </c>
      <c r="G3" s="178">
        <v>5</v>
      </c>
      <c r="H3" s="178">
        <v>6</v>
      </c>
      <c r="I3" s="178">
        <v>7</v>
      </c>
      <c r="J3" s="178">
        <v>8</v>
      </c>
      <c r="K3" s="178">
        <v>9</v>
      </c>
      <c r="L3" s="178">
        <v>10</v>
      </c>
    </row>
    <row r="4" spans="1:12" x14ac:dyDescent="0.25">
      <c r="A4" s="179" t="s">
        <v>153</v>
      </c>
      <c r="B4" s="180">
        <f t="shared" ref="B4:L4" si="0">SUM(B5:B18)</f>
        <v>0</v>
      </c>
      <c r="C4" s="180">
        <f t="shared" si="0"/>
        <v>0</v>
      </c>
      <c r="D4" s="180">
        <f t="shared" si="0"/>
        <v>0</v>
      </c>
      <c r="E4" s="180">
        <f t="shared" si="0"/>
        <v>0</v>
      </c>
      <c r="F4" s="180">
        <f t="shared" si="0"/>
        <v>0</v>
      </c>
      <c r="G4" s="180">
        <f t="shared" si="0"/>
        <v>0</v>
      </c>
      <c r="H4" s="180">
        <f t="shared" si="0"/>
        <v>0</v>
      </c>
      <c r="I4" s="180">
        <f t="shared" si="0"/>
        <v>0</v>
      </c>
      <c r="J4" s="180">
        <f t="shared" si="0"/>
        <v>0</v>
      </c>
      <c r="K4" s="180">
        <f t="shared" si="0"/>
        <v>0</v>
      </c>
      <c r="L4" s="180">
        <f t="shared" si="0"/>
        <v>0</v>
      </c>
    </row>
    <row r="5" spans="1:12" x14ac:dyDescent="0.25">
      <c r="A5" s="271">
        <f>PLAN_PRODAJE!A5</f>
        <v>0</v>
      </c>
      <c r="B5" s="270">
        <f>PLAN_PRODAJE!C5*PLAN_PRODAJE!C28</f>
        <v>0</v>
      </c>
      <c r="C5" s="270">
        <f>PLAN_PRODAJE!D5*PLAN_PRODAJE!D28</f>
        <v>0</v>
      </c>
      <c r="D5" s="270">
        <f>PLAN_PRODAJE!E5*PLAN_PRODAJE!E28</f>
        <v>0</v>
      </c>
      <c r="E5" s="270">
        <f>PLAN_PRODAJE!F5*PLAN_PRODAJE!F28</f>
        <v>0</v>
      </c>
      <c r="F5" s="270">
        <f>PLAN_PRODAJE!G5*PLAN_PRODAJE!G28</f>
        <v>0</v>
      </c>
      <c r="G5" s="270">
        <f>PLAN_PRODAJE!H5*PLAN_PRODAJE!H28</f>
        <v>0</v>
      </c>
      <c r="H5" s="270">
        <f>PLAN_PRODAJE!I5*PLAN_PRODAJE!I28</f>
        <v>0</v>
      </c>
      <c r="I5" s="270">
        <f>PLAN_PRODAJE!J5*PLAN_PRODAJE!J28</f>
        <v>0</v>
      </c>
      <c r="J5" s="270">
        <f>PLAN_PRODAJE!K5*PLAN_PRODAJE!K28</f>
        <v>0</v>
      </c>
      <c r="K5" s="270">
        <f>PLAN_PRODAJE!L5*PLAN_PRODAJE!L28</f>
        <v>0</v>
      </c>
      <c r="L5" s="270">
        <f>PLAN_PRODAJE!M5*PLAN_PRODAJE!M28</f>
        <v>0</v>
      </c>
    </row>
    <row r="6" spans="1:12" x14ac:dyDescent="0.25">
      <c r="A6" s="271">
        <f>PLAN_PRODAJE!A6</f>
        <v>0</v>
      </c>
      <c r="B6" s="270">
        <f>PLAN_PRODAJE!C6*PLAN_PRODAJE!C29</f>
        <v>0</v>
      </c>
      <c r="C6" s="270">
        <f>PLAN_PRODAJE!D6*PLAN_PRODAJE!D29</f>
        <v>0</v>
      </c>
      <c r="D6" s="270">
        <f>PLAN_PRODAJE!E6*PLAN_PRODAJE!E29</f>
        <v>0</v>
      </c>
      <c r="E6" s="270">
        <f>PLAN_PRODAJE!F6*PLAN_PRODAJE!F29</f>
        <v>0</v>
      </c>
      <c r="F6" s="270">
        <f>PLAN_PRODAJE!G6*PLAN_PRODAJE!G29</f>
        <v>0</v>
      </c>
      <c r="G6" s="270">
        <f>PLAN_PRODAJE!H6*PLAN_PRODAJE!H29</f>
        <v>0</v>
      </c>
      <c r="H6" s="270">
        <f>PLAN_PRODAJE!I6*PLAN_PRODAJE!I29</f>
        <v>0</v>
      </c>
      <c r="I6" s="270">
        <f>PLAN_PRODAJE!J6*PLAN_PRODAJE!J29</f>
        <v>0</v>
      </c>
      <c r="J6" s="270">
        <f>PLAN_PRODAJE!K6*PLAN_PRODAJE!K29</f>
        <v>0</v>
      </c>
      <c r="K6" s="270">
        <f>PLAN_PRODAJE!L6*PLAN_PRODAJE!L29</f>
        <v>0</v>
      </c>
      <c r="L6" s="270">
        <f>PLAN_PRODAJE!M6*PLAN_PRODAJE!M29</f>
        <v>0</v>
      </c>
    </row>
    <row r="7" spans="1:12" x14ac:dyDescent="0.25">
      <c r="A7" s="271">
        <f>PLAN_PRODAJE!A7</f>
        <v>0</v>
      </c>
      <c r="B7" s="270">
        <f>PLAN_PRODAJE!C7*PLAN_PRODAJE!C30</f>
        <v>0</v>
      </c>
      <c r="C7" s="270">
        <f>PLAN_PRODAJE!D7*PLAN_PRODAJE!D30</f>
        <v>0</v>
      </c>
      <c r="D7" s="270">
        <f>PLAN_PRODAJE!E7*PLAN_PRODAJE!E30</f>
        <v>0</v>
      </c>
      <c r="E7" s="270">
        <f>PLAN_PRODAJE!F7*PLAN_PRODAJE!F30</f>
        <v>0</v>
      </c>
      <c r="F7" s="270">
        <f>PLAN_PRODAJE!G7*PLAN_PRODAJE!G30</f>
        <v>0</v>
      </c>
      <c r="G7" s="270">
        <f>PLAN_PRODAJE!H7*PLAN_PRODAJE!H30</f>
        <v>0</v>
      </c>
      <c r="H7" s="270">
        <f>PLAN_PRODAJE!I7*PLAN_PRODAJE!I30</f>
        <v>0</v>
      </c>
      <c r="I7" s="270">
        <f>PLAN_PRODAJE!J7*PLAN_PRODAJE!J30</f>
        <v>0</v>
      </c>
      <c r="J7" s="270">
        <f>PLAN_PRODAJE!K7*PLAN_PRODAJE!K30</f>
        <v>0</v>
      </c>
      <c r="K7" s="270">
        <f>PLAN_PRODAJE!L7*PLAN_PRODAJE!L30</f>
        <v>0</v>
      </c>
      <c r="L7" s="270">
        <f>PLAN_PRODAJE!M7*PLAN_PRODAJE!M30</f>
        <v>0</v>
      </c>
    </row>
    <row r="8" spans="1:12" x14ac:dyDescent="0.25">
      <c r="A8" s="271">
        <f>PLAN_PRODAJE!A8</f>
        <v>0</v>
      </c>
      <c r="B8" s="270">
        <f>PLAN_PRODAJE!C8*PLAN_PRODAJE!C31</f>
        <v>0</v>
      </c>
      <c r="C8" s="270">
        <f>PLAN_PRODAJE!D8*PLAN_PRODAJE!D31</f>
        <v>0</v>
      </c>
      <c r="D8" s="270">
        <f>PLAN_PRODAJE!E8*PLAN_PRODAJE!E31</f>
        <v>0</v>
      </c>
      <c r="E8" s="270">
        <f>PLAN_PRODAJE!F8*PLAN_PRODAJE!F31</f>
        <v>0</v>
      </c>
      <c r="F8" s="270">
        <f>PLAN_PRODAJE!G8*PLAN_PRODAJE!G31</f>
        <v>0</v>
      </c>
      <c r="G8" s="270">
        <f>PLAN_PRODAJE!H8*PLAN_PRODAJE!H31</f>
        <v>0</v>
      </c>
      <c r="H8" s="270">
        <f>PLAN_PRODAJE!I8*PLAN_PRODAJE!I31</f>
        <v>0</v>
      </c>
      <c r="I8" s="270">
        <f>PLAN_PRODAJE!J8*PLAN_PRODAJE!J31</f>
        <v>0</v>
      </c>
      <c r="J8" s="270">
        <f>PLAN_PRODAJE!K8*PLAN_PRODAJE!K31</f>
        <v>0</v>
      </c>
      <c r="K8" s="270">
        <f>PLAN_PRODAJE!L8*PLAN_PRODAJE!L31</f>
        <v>0</v>
      </c>
      <c r="L8" s="270">
        <f>PLAN_PRODAJE!M8*PLAN_PRODAJE!M31</f>
        <v>0</v>
      </c>
    </row>
    <row r="9" spans="1:12" x14ac:dyDescent="0.25">
      <c r="A9" s="271">
        <f>PLAN_PRODAJE!A9</f>
        <v>0</v>
      </c>
      <c r="B9" s="270">
        <f>PLAN_PRODAJE!C9*PLAN_PRODAJE!C32</f>
        <v>0</v>
      </c>
      <c r="C9" s="270">
        <f>PLAN_PRODAJE!D9*PLAN_PRODAJE!D32</f>
        <v>0</v>
      </c>
      <c r="D9" s="270">
        <f>PLAN_PRODAJE!E9*PLAN_PRODAJE!E32</f>
        <v>0</v>
      </c>
      <c r="E9" s="270">
        <f>PLAN_PRODAJE!F9*PLAN_PRODAJE!F32</f>
        <v>0</v>
      </c>
      <c r="F9" s="270">
        <f>PLAN_PRODAJE!G9*PLAN_PRODAJE!G32</f>
        <v>0</v>
      </c>
      <c r="G9" s="270">
        <f>PLAN_PRODAJE!H9*PLAN_PRODAJE!H32</f>
        <v>0</v>
      </c>
      <c r="H9" s="270">
        <f>PLAN_PRODAJE!I9*PLAN_PRODAJE!I32</f>
        <v>0</v>
      </c>
      <c r="I9" s="270">
        <f>PLAN_PRODAJE!J9*PLAN_PRODAJE!J32</f>
        <v>0</v>
      </c>
      <c r="J9" s="270">
        <f>PLAN_PRODAJE!K9*PLAN_PRODAJE!K32</f>
        <v>0</v>
      </c>
      <c r="K9" s="270">
        <f>PLAN_PRODAJE!L9*PLAN_PRODAJE!L32</f>
        <v>0</v>
      </c>
      <c r="L9" s="270">
        <f>PLAN_PRODAJE!M9*PLAN_PRODAJE!M32</f>
        <v>0</v>
      </c>
    </row>
    <row r="10" spans="1:12" x14ac:dyDescent="0.25">
      <c r="A10" s="271">
        <f>PLAN_PRODAJE!A10</f>
        <v>0</v>
      </c>
      <c r="B10" s="270">
        <f>PLAN_PRODAJE!C10*PLAN_PRODAJE!C33</f>
        <v>0</v>
      </c>
      <c r="C10" s="270">
        <f>PLAN_PRODAJE!D10*PLAN_PRODAJE!D33</f>
        <v>0</v>
      </c>
      <c r="D10" s="270">
        <f>PLAN_PRODAJE!E10*PLAN_PRODAJE!E33</f>
        <v>0</v>
      </c>
      <c r="E10" s="270">
        <f>PLAN_PRODAJE!F10*PLAN_PRODAJE!F33</f>
        <v>0</v>
      </c>
      <c r="F10" s="270">
        <f>PLAN_PRODAJE!G10*PLAN_PRODAJE!G33</f>
        <v>0</v>
      </c>
      <c r="G10" s="270">
        <f>PLAN_PRODAJE!H10*PLAN_PRODAJE!H33</f>
        <v>0</v>
      </c>
      <c r="H10" s="270">
        <f>PLAN_PRODAJE!I10*PLAN_PRODAJE!I33</f>
        <v>0</v>
      </c>
      <c r="I10" s="270">
        <f>PLAN_PRODAJE!J10*PLAN_PRODAJE!J33</f>
        <v>0</v>
      </c>
      <c r="J10" s="270">
        <f>PLAN_PRODAJE!K10*PLAN_PRODAJE!K33</f>
        <v>0</v>
      </c>
      <c r="K10" s="270">
        <f>PLAN_PRODAJE!L10*PLAN_PRODAJE!L33</f>
        <v>0</v>
      </c>
      <c r="L10" s="270">
        <f>PLAN_PRODAJE!M10*PLAN_PRODAJE!M33</f>
        <v>0</v>
      </c>
    </row>
    <row r="11" spans="1:12" x14ac:dyDescent="0.25">
      <c r="A11" s="271">
        <f>PLAN_PRODAJE!A11</f>
        <v>0</v>
      </c>
      <c r="B11" s="270">
        <f>PLAN_PRODAJE!C11*PLAN_PRODAJE!C34</f>
        <v>0</v>
      </c>
      <c r="C11" s="270">
        <f>PLAN_PRODAJE!D11*PLAN_PRODAJE!D34</f>
        <v>0</v>
      </c>
      <c r="D11" s="270">
        <f>PLAN_PRODAJE!E11*PLAN_PRODAJE!E34</f>
        <v>0</v>
      </c>
      <c r="E11" s="270">
        <f>PLAN_PRODAJE!F11*PLAN_PRODAJE!F34</f>
        <v>0</v>
      </c>
      <c r="F11" s="270">
        <f>PLAN_PRODAJE!G11*PLAN_PRODAJE!G34</f>
        <v>0</v>
      </c>
      <c r="G11" s="270">
        <f>PLAN_PRODAJE!H11*PLAN_PRODAJE!H34</f>
        <v>0</v>
      </c>
      <c r="H11" s="270">
        <f>PLAN_PRODAJE!I11*PLAN_PRODAJE!I34</f>
        <v>0</v>
      </c>
      <c r="I11" s="270">
        <f>PLAN_PRODAJE!J11*PLAN_PRODAJE!J34</f>
        <v>0</v>
      </c>
      <c r="J11" s="270">
        <f>PLAN_PRODAJE!K11*PLAN_PRODAJE!K34</f>
        <v>0</v>
      </c>
      <c r="K11" s="270">
        <f>PLAN_PRODAJE!L11*PLAN_PRODAJE!L34</f>
        <v>0</v>
      </c>
      <c r="L11" s="270">
        <f>PLAN_PRODAJE!M11*PLAN_PRODAJE!M34</f>
        <v>0</v>
      </c>
    </row>
    <row r="12" spans="1:12" x14ac:dyDescent="0.25">
      <c r="A12" s="271">
        <f>PLAN_PRODAJE!A12</f>
        <v>0</v>
      </c>
      <c r="B12" s="270">
        <f>PLAN_PRODAJE!C12*PLAN_PRODAJE!C35</f>
        <v>0</v>
      </c>
      <c r="C12" s="270">
        <f>PLAN_PRODAJE!D12*PLAN_PRODAJE!D35</f>
        <v>0</v>
      </c>
      <c r="D12" s="270">
        <f>PLAN_PRODAJE!E12*PLAN_PRODAJE!E35</f>
        <v>0</v>
      </c>
      <c r="E12" s="270">
        <f>PLAN_PRODAJE!F12*PLAN_PRODAJE!F35</f>
        <v>0</v>
      </c>
      <c r="F12" s="270">
        <f>PLAN_PRODAJE!G12*PLAN_PRODAJE!G35</f>
        <v>0</v>
      </c>
      <c r="G12" s="270">
        <f>PLAN_PRODAJE!H12*PLAN_PRODAJE!H35</f>
        <v>0</v>
      </c>
      <c r="H12" s="270">
        <f>PLAN_PRODAJE!I12*PLAN_PRODAJE!I35</f>
        <v>0</v>
      </c>
      <c r="I12" s="270">
        <f>PLAN_PRODAJE!J12*PLAN_PRODAJE!J35</f>
        <v>0</v>
      </c>
      <c r="J12" s="270">
        <f>PLAN_PRODAJE!K12*PLAN_PRODAJE!K35</f>
        <v>0</v>
      </c>
      <c r="K12" s="270">
        <f>PLAN_PRODAJE!L12*PLAN_PRODAJE!L35</f>
        <v>0</v>
      </c>
      <c r="L12" s="270">
        <f>PLAN_PRODAJE!M12*PLAN_PRODAJE!M35</f>
        <v>0</v>
      </c>
    </row>
    <row r="13" spans="1:12" x14ac:dyDescent="0.25">
      <c r="A13" s="271">
        <f>PLAN_PRODAJE!A13</f>
        <v>0</v>
      </c>
      <c r="B13" s="270">
        <f>PLAN_PRODAJE!C13*PLAN_PRODAJE!C36</f>
        <v>0</v>
      </c>
      <c r="C13" s="270">
        <f>PLAN_PRODAJE!D13*PLAN_PRODAJE!D36</f>
        <v>0</v>
      </c>
      <c r="D13" s="270">
        <f>PLAN_PRODAJE!E13*PLAN_PRODAJE!E36</f>
        <v>0</v>
      </c>
      <c r="E13" s="270">
        <f>PLAN_PRODAJE!F13*PLAN_PRODAJE!F36</f>
        <v>0</v>
      </c>
      <c r="F13" s="270">
        <f>PLAN_PRODAJE!G13*PLAN_PRODAJE!G36</f>
        <v>0</v>
      </c>
      <c r="G13" s="270">
        <f>PLAN_PRODAJE!H13*PLAN_PRODAJE!H36</f>
        <v>0</v>
      </c>
      <c r="H13" s="270">
        <f>PLAN_PRODAJE!I13*PLAN_PRODAJE!I36</f>
        <v>0</v>
      </c>
      <c r="I13" s="270">
        <f>PLAN_PRODAJE!J13*PLAN_PRODAJE!J36</f>
        <v>0</v>
      </c>
      <c r="J13" s="270">
        <f>PLAN_PRODAJE!K13*PLAN_PRODAJE!K36</f>
        <v>0</v>
      </c>
      <c r="K13" s="270">
        <f>PLAN_PRODAJE!L13*PLAN_PRODAJE!L36</f>
        <v>0</v>
      </c>
      <c r="L13" s="270">
        <f>PLAN_PRODAJE!M13*PLAN_PRODAJE!M36</f>
        <v>0</v>
      </c>
    </row>
    <row r="14" spans="1:12" x14ac:dyDescent="0.25">
      <c r="A14" s="271">
        <f>PLAN_PRODAJE!A14</f>
        <v>0</v>
      </c>
      <c r="B14" s="270">
        <f>PLAN_PRODAJE!C14*PLAN_PRODAJE!C37</f>
        <v>0</v>
      </c>
      <c r="C14" s="270">
        <f>PLAN_PRODAJE!D14*PLAN_PRODAJE!D37</f>
        <v>0</v>
      </c>
      <c r="D14" s="270">
        <f>PLAN_PRODAJE!E14*PLAN_PRODAJE!E37</f>
        <v>0</v>
      </c>
      <c r="E14" s="270">
        <f>PLAN_PRODAJE!F14*PLAN_PRODAJE!F37</f>
        <v>0</v>
      </c>
      <c r="F14" s="270">
        <f>PLAN_PRODAJE!G14*PLAN_PRODAJE!G37</f>
        <v>0</v>
      </c>
      <c r="G14" s="270">
        <f>PLAN_PRODAJE!H14*PLAN_PRODAJE!H37</f>
        <v>0</v>
      </c>
      <c r="H14" s="270">
        <f>PLAN_PRODAJE!I14*PLAN_PRODAJE!I37</f>
        <v>0</v>
      </c>
      <c r="I14" s="270">
        <f>PLAN_PRODAJE!J14*PLAN_PRODAJE!J37</f>
        <v>0</v>
      </c>
      <c r="J14" s="270">
        <f>PLAN_PRODAJE!K14*PLAN_PRODAJE!K37</f>
        <v>0</v>
      </c>
      <c r="K14" s="270">
        <f>PLAN_PRODAJE!L14*PLAN_PRODAJE!L37</f>
        <v>0</v>
      </c>
      <c r="L14" s="270">
        <f>PLAN_PRODAJE!M14*PLAN_PRODAJE!M37</f>
        <v>0</v>
      </c>
    </row>
    <row r="15" spans="1:12" x14ac:dyDescent="0.25">
      <c r="A15" s="271">
        <f>PLAN_PRODAJE!A15</f>
        <v>0</v>
      </c>
      <c r="B15" s="270">
        <f>PLAN_PRODAJE!C15*PLAN_PRODAJE!C38</f>
        <v>0</v>
      </c>
      <c r="C15" s="270">
        <f>PLAN_PRODAJE!D15*PLAN_PRODAJE!D38</f>
        <v>0</v>
      </c>
      <c r="D15" s="270">
        <f>PLAN_PRODAJE!E15*PLAN_PRODAJE!E38</f>
        <v>0</v>
      </c>
      <c r="E15" s="270">
        <f>PLAN_PRODAJE!F15*PLAN_PRODAJE!F38</f>
        <v>0</v>
      </c>
      <c r="F15" s="270">
        <f>PLAN_PRODAJE!G15*PLAN_PRODAJE!G38</f>
        <v>0</v>
      </c>
      <c r="G15" s="270">
        <f>PLAN_PRODAJE!H15*PLAN_PRODAJE!H38</f>
        <v>0</v>
      </c>
      <c r="H15" s="270">
        <f>PLAN_PRODAJE!I15*PLAN_PRODAJE!I38</f>
        <v>0</v>
      </c>
      <c r="I15" s="270">
        <f>PLAN_PRODAJE!J15*PLAN_PRODAJE!J38</f>
        <v>0</v>
      </c>
      <c r="J15" s="270">
        <f>PLAN_PRODAJE!K15*PLAN_PRODAJE!K38</f>
        <v>0</v>
      </c>
      <c r="K15" s="270">
        <f>PLAN_PRODAJE!L15*PLAN_PRODAJE!L38</f>
        <v>0</v>
      </c>
      <c r="L15" s="270">
        <f>PLAN_PRODAJE!M15*PLAN_PRODAJE!M38</f>
        <v>0</v>
      </c>
    </row>
    <row r="16" spans="1:12" x14ac:dyDescent="0.25">
      <c r="A16" s="271">
        <f>PLAN_PRODAJE!A16</f>
        <v>0</v>
      </c>
      <c r="B16" s="270">
        <f>PLAN_PRODAJE!C16*PLAN_PRODAJE!C39</f>
        <v>0</v>
      </c>
      <c r="C16" s="270">
        <f>PLAN_PRODAJE!D16*PLAN_PRODAJE!D39</f>
        <v>0</v>
      </c>
      <c r="D16" s="270">
        <f>PLAN_PRODAJE!E16*PLAN_PRODAJE!E39</f>
        <v>0</v>
      </c>
      <c r="E16" s="270">
        <f>PLAN_PRODAJE!F16*PLAN_PRODAJE!F39</f>
        <v>0</v>
      </c>
      <c r="F16" s="270">
        <f>PLAN_PRODAJE!G16*PLAN_PRODAJE!G39</f>
        <v>0</v>
      </c>
      <c r="G16" s="270">
        <f>PLAN_PRODAJE!H16*PLAN_PRODAJE!H39</f>
        <v>0</v>
      </c>
      <c r="H16" s="270">
        <f>PLAN_PRODAJE!I16*PLAN_PRODAJE!I39</f>
        <v>0</v>
      </c>
      <c r="I16" s="270">
        <f>PLAN_PRODAJE!J16*PLAN_PRODAJE!J39</f>
        <v>0</v>
      </c>
      <c r="J16" s="270">
        <f>PLAN_PRODAJE!K16*PLAN_PRODAJE!K39</f>
        <v>0</v>
      </c>
      <c r="K16" s="270">
        <f>PLAN_PRODAJE!L16*PLAN_PRODAJE!L39</f>
        <v>0</v>
      </c>
      <c r="L16" s="270">
        <f>PLAN_PRODAJE!M16*PLAN_PRODAJE!M39</f>
        <v>0</v>
      </c>
    </row>
    <row r="17" spans="1:12" x14ac:dyDescent="0.25">
      <c r="A17" s="271">
        <f>PLAN_PRODAJE!A17</f>
        <v>0</v>
      </c>
      <c r="B17" s="270">
        <f>PLAN_PRODAJE!C17*PLAN_PRODAJE!C40</f>
        <v>0</v>
      </c>
      <c r="C17" s="270">
        <f>PLAN_PRODAJE!D17*PLAN_PRODAJE!D40</f>
        <v>0</v>
      </c>
      <c r="D17" s="270">
        <f>PLAN_PRODAJE!E17*PLAN_PRODAJE!E40</f>
        <v>0</v>
      </c>
      <c r="E17" s="270">
        <f>PLAN_PRODAJE!F17*PLAN_PRODAJE!F40</f>
        <v>0</v>
      </c>
      <c r="F17" s="270">
        <f>PLAN_PRODAJE!G17*PLAN_PRODAJE!G40</f>
        <v>0</v>
      </c>
      <c r="G17" s="270">
        <f>PLAN_PRODAJE!H17*PLAN_PRODAJE!H40</f>
        <v>0</v>
      </c>
      <c r="H17" s="270">
        <f>PLAN_PRODAJE!I17*PLAN_PRODAJE!I40</f>
        <v>0</v>
      </c>
      <c r="I17" s="270">
        <f>PLAN_PRODAJE!J17*PLAN_PRODAJE!J40</f>
        <v>0</v>
      </c>
      <c r="J17" s="270">
        <f>PLAN_PRODAJE!K17*PLAN_PRODAJE!K40</f>
        <v>0</v>
      </c>
      <c r="K17" s="270">
        <f>PLAN_PRODAJE!L17*PLAN_PRODAJE!L40</f>
        <v>0</v>
      </c>
      <c r="L17" s="270">
        <f>PLAN_PRODAJE!M17*PLAN_PRODAJE!M40</f>
        <v>0</v>
      </c>
    </row>
    <row r="18" spans="1:12" x14ac:dyDescent="0.25">
      <c r="A18" s="271">
        <f>PLAN_PRODAJE!A18</f>
        <v>0</v>
      </c>
      <c r="B18" s="270">
        <f>PLAN_PRODAJE!C18*PLAN_PRODAJE!C41</f>
        <v>0</v>
      </c>
      <c r="C18" s="270">
        <f>PLAN_PRODAJE!D18*PLAN_PRODAJE!D41</f>
        <v>0</v>
      </c>
      <c r="D18" s="270">
        <f>PLAN_PRODAJE!E18*PLAN_PRODAJE!E41</f>
        <v>0</v>
      </c>
      <c r="E18" s="270">
        <f>PLAN_PRODAJE!F18*PLAN_PRODAJE!F41</f>
        <v>0</v>
      </c>
      <c r="F18" s="270">
        <f>PLAN_PRODAJE!G18*PLAN_PRODAJE!G41</f>
        <v>0</v>
      </c>
      <c r="G18" s="270">
        <f>PLAN_PRODAJE!H18*PLAN_PRODAJE!H41</f>
        <v>0</v>
      </c>
      <c r="H18" s="270">
        <f>PLAN_PRODAJE!I18*PLAN_PRODAJE!I41</f>
        <v>0</v>
      </c>
      <c r="I18" s="270">
        <f>PLAN_PRODAJE!J18*PLAN_PRODAJE!J41</f>
        <v>0</v>
      </c>
      <c r="J18" s="270">
        <f>PLAN_PRODAJE!K18*PLAN_PRODAJE!K41</f>
        <v>0</v>
      </c>
      <c r="K18" s="270">
        <f>PLAN_PRODAJE!L18*PLAN_PRODAJE!L41</f>
        <v>0</v>
      </c>
      <c r="L18" s="270">
        <f>PLAN_PRODAJE!M18*PLAN_PRODAJE!M41</f>
        <v>0</v>
      </c>
    </row>
    <row r="19" spans="1:12" x14ac:dyDescent="0.25">
      <c r="A19" s="179" t="s">
        <v>154</v>
      </c>
      <c r="B19" s="180">
        <f t="shared" ref="B19:L19" si="1">SUM(B20:B23)</f>
        <v>0</v>
      </c>
      <c r="C19" s="180">
        <f t="shared" si="1"/>
        <v>0</v>
      </c>
      <c r="D19" s="180">
        <f t="shared" si="1"/>
        <v>0</v>
      </c>
      <c r="E19" s="180">
        <f t="shared" si="1"/>
        <v>0</v>
      </c>
      <c r="F19" s="180">
        <f t="shared" si="1"/>
        <v>0</v>
      </c>
      <c r="G19" s="180">
        <f t="shared" si="1"/>
        <v>0</v>
      </c>
      <c r="H19" s="180">
        <f t="shared" si="1"/>
        <v>0</v>
      </c>
      <c r="I19" s="180">
        <f t="shared" si="1"/>
        <v>0</v>
      </c>
      <c r="J19" s="180">
        <f t="shared" si="1"/>
        <v>0</v>
      </c>
      <c r="K19" s="180">
        <f t="shared" si="1"/>
        <v>0</v>
      </c>
      <c r="L19" s="180">
        <f t="shared" si="1"/>
        <v>0</v>
      </c>
    </row>
    <row r="20" spans="1:12" x14ac:dyDescent="0.25">
      <c r="A20" s="181" t="s">
        <v>155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</row>
    <row r="21" spans="1:12" x14ac:dyDescent="0.25">
      <c r="A21" s="181" t="s">
        <v>156</v>
      </c>
      <c r="B21" s="269"/>
      <c r="C21" s="269">
        <f>ULAGANJE_IZVORI!I29/10</f>
        <v>0</v>
      </c>
      <c r="D21" s="269">
        <f>ULAGANJE_IZVORI!I29/10</f>
        <v>0</v>
      </c>
      <c r="E21" s="269">
        <f>ULAGANJE_IZVORI!I29/10</f>
        <v>0</v>
      </c>
      <c r="F21" s="269">
        <f>ULAGANJE_IZVORI!I29/10</f>
        <v>0</v>
      </c>
      <c r="G21" s="269">
        <f>ULAGANJE_IZVORI!I29/10</f>
        <v>0</v>
      </c>
      <c r="H21" s="269">
        <f>ULAGANJE_IZVORI!I29/10</f>
        <v>0</v>
      </c>
      <c r="I21" s="269">
        <f>ULAGANJE_IZVORI!I29/10</f>
        <v>0</v>
      </c>
      <c r="J21" s="269">
        <f>ULAGANJE_IZVORI!I29/10</f>
        <v>0</v>
      </c>
      <c r="K21" s="269">
        <f>ULAGANJE_IZVORI!I29/10</f>
        <v>0</v>
      </c>
      <c r="L21" s="269">
        <f>ULAGANJE_IZVORI!I29/10</f>
        <v>0</v>
      </c>
    </row>
    <row r="22" spans="1:12" x14ac:dyDescent="0.25">
      <c r="A22" s="181" t="s">
        <v>157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</row>
    <row r="23" spans="1:12" x14ac:dyDescent="0.25">
      <c r="A23" s="181" t="s">
        <v>158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</row>
    <row r="24" spans="1:12" x14ac:dyDescent="0.25">
      <c r="A24" s="182" t="s">
        <v>159</v>
      </c>
      <c r="B24" s="183">
        <f t="shared" ref="B24:L24" si="2">SUM(B4+B19)</f>
        <v>0</v>
      </c>
      <c r="C24" s="183">
        <f t="shared" si="2"/>
        <v>0</v>
      </c>
      <c r="D24" s="183">
        <f t="shared" si="2"/>
        <v>0</v>
      </c>
      <c r="E24" s="183">
        <f t="shared" si="2"/>
        <v>0</v>
      </c>
      <c r="F24" s="183">
        <f t="shared" si="2"/>
        <v>0</v>
      </c>
      <c r="G24" s="183">
        <f t="shared" si="2"/>
        <v>0</v>
      </c>
      <c r="H24" s="183">
        <f t="shared" si="2"/>
        <v>0</v>
      </c>
      <c r="I24" s="183">
        <f t="shared" si="2"/>
        <v>0</v>
      </c>
      <c r="J24" s="183">
        <f t="shared" si="2"/>
        <v>0</v>
      </c>
      <c r="K24" s="183">
        <f t="shared" si="2"/>
        <v>0</v>
      </c>
      <c r="L24" s="183">
        <f t="shared" si="2"/>
        <v>0</v>
      </c>
    </row>
    <row r="25" spans="1:12" ht="15.75" thickBot="1" x14ac:dyDescent="0.3">
      <c r="A25" s="184" t="s">
        <v>160</v>
      </c>
      <c r="B25" s="185">
        <f>SUM(C21:L21)</f>
        <v>0</v>
      </c>
      <c r="C25" s="186"/>
      <c r="D25" s="186"/>
      <c r="E25" s="186"/>
      <c r="F25" s="186"/>
      <c r="G25" s="186"/>
      <c r="H25" s="186"/>
      <c r="I25" s="186"/>
      <c r="J25" s="186"/>
      <c r="K25" s="186"/>
      <c r="L25" s="186"/>
    </row>
    <row r="26" spans="1:12" ht="15.75" thickTop="1" x14ac:dyDescent="0.25"/>
  </sheetData>
  <sheetProtection algorithmName="SHA-512" hashValue="N42JJhu4aJxxx01YtB+T5hSjZp9BBtGhsf73k/Wm04YtnGUFycs3WaSAfH2KBeSBYXwtQ9FNSGHQTsa7mKHtZA==" saltValue="QSbLK/TV22k9+sjq0KtLnA==" spinCount="100000" sheet="1" objects="1" scenarios="1"/>
  <mergeCells count="3">
    <mergeCell ref="A1:E1"/>
    <mergeCell ref="A2:A3"/>
    <mergeCell ref="B2:B3"/>
  </mergeCells>
  <pageMargins left="0.70000000000000007" right="0.70000000000000007" top="0.75" bottom="0.75" header="0.30000000000000004" footer="0.30000000000000004"/>
  <pageSetup paperSize="9" scale="60" fitToWidth="0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759DD-B17E-4C76-BB83-9B8E6D44BCD8}">
  <dimension ref="A1:L28"/>
  <sheetViews>
    <sheetView workbookViewId="0">
      <selection activeCell="C9" sqref="C9"/>
    </sheetView>
  </sheetViews>
  <sheetFormatPr defaultRowHeight="15" x14ac:dyDescent="0.25"/>
  <cols>
    <col min="1" max="1" width="27.5703125" customWidth="1"/>
    <col min="2" max="2" width="28.85546875" customWidth="1"/>
    <col min="3" max="12" width="15.7109375" customWidth="1"/>
    <col min="13" max="13" width="9.140625" customWidth="1"/>
  </cols>
  <sheetData>
    <row r="1" spans="1:12" ht="21.75" thickBot="1" x14ac:dyDescent="0.3">
      <c r="A1" s="389" t="s">
        <v>161</v>
      </c>
      <c r="B1" s="389"/>
      <c r="C1" s="389"/>
      <c r="D1" s="389"/>
      <c r="E1" s="389"/>
      <c r="F1" s="389"/>
      <c r="G1" s="389"/>
      <c r="H1" s="389"/>
      <c r="I1" s="389"/>
      <c r="J1" s="389"/>
      <c r="K1" s="389"/>
      <c r="L1" s="389"/>
    </row>
    <row r="2" spans="1:12" ht="15.75" thickBot="1" x14ac:dyDescent="0.3">
      <c r="A2" s="390" t="s">
        <v>70</v>
      </c>
      <c r="B2" s="390"/>
      <c r="C2" s="187">
        <v>2026</v>
      </c>
      <c r="D2" s="187">
        <v>2027</v>
      </c>
      <c r="E2" s="187">
        <v>2028</v>
      </c>
      <c r="F2" s="187">
        <v>2029</v>
      </c>
      <c r="G2" s="187">
        <v>2030</v>
      </c>
      <c r="H2" s="187">
        <v>2031</v>
      </c>
      <c r="I2" s="187">
        <v>2032</v>
      </c>
      <c r="J2" s="187">
        <v>2033</v>
      </c>
      <c r="K2" s="187">
        <v>2034</v>
      </c>
      <c r="L2" s="187">
        <v>2035</v>
      </c>
    </row>
    <row r="3" spans="1:12" x14ac:dyDescent="0.25">
      <c r="A3" s="390"/>
      <c r="B3" s="390"/>
      <c r="C3" s="188">
        <v>1</v>
      </c>
      <c r="D3" s="188">
        <v>2</v>
      </c>
      <c r="E3" s="188">
        <v>3</v>
      </c>
      <c r="F3" s="188">
        <v>4</v>
      </c>
      <c r="G3" s="188">
        <v>5</v>
      </c>
      <c r="H3" s="188">
        <v>6</v>
      </c>
      <c r="I3" s="188">
        <v>7</v>
      </c>
      <c r="J3" s="188">
        <v>8</v>
      </c>
      <c r="K3" s="188">
        <v>9</v>
      </c>
      <c r="L3" s="188">
        <v>10</v>
      </c>
    </row>
    <row r="4" spans="1:12" s="295" customFormat="1" x14ac:dyDescent="0.25">
      <c r="A4" s="397" t="s">
        <v>159</v>
      </c>
      <c r="B4" s="397"/>
      <c r="C4" s="296">
        <f t="shared" ref="C4:L4" si="0">SUM(C5:C6)</f>
        <v>0</v>
      </c>
      <c r="D4" s="296">
        <f t="shared" si="0"/>
        <v>0</v>
      </c>
      <c r="E4" s="296">
        <f t="shared" si="0"/>
        <v>0</v>
      </c>
      <c r="F4" s="296">
        <f t="shared" si="0"/>
        <v>0</v>
      </c>
      <c r="G4" s="296">
        <f t="shared" si="0"/>
        <v>0</v>
      </c>
      <c r="H4" s="296">
        <f t="shared" si="0"/>
        <v>0</v>
      </c>
      <c r="I4" s="296">
        <f t="shared" si="0"/>
        <v>0</v>
      </c>
      <c r="J4" s="296">
        <f t="shared" si="0"/>
        <v>0</v>
      </c>
      <c r="K4" s="296">
        <f t="shared" si="0"/>
        <v>0</v>
      </c>
      <c r="L4" s="296">
        <f t="shared" si="0"/>
        <v>0</v>
      </c>
    </row>
    <row r="5" spans="1:12" x14ac:dyDescent="0.25">
      <c r="A5" s="392" t="s">
        <v>162</v>
      </c>
      <c r="B5" s="392"/>
      <c r="C5" s="272">
        <f>PRIHODI!C4</f>
        <v>0</v>
      </c>
      <c r="D5" s="272">
        <f>PRIHODI!D4</f>
        <v>0</v>
      </c>
      <c r="E5" s="272">
        <f>PRIHODI!E4</f>
        <v>0</v>
      </c>
      <c r="F5" s="272">
        <f>PRIHODI!F4</f>
        <v>0</v>
      </c>
      <c r="G5" s="272">
        <f>PRIHODI!G4</f>
        <v>0</v>
      </c>
      <c r="H5" s="272">
        <f>PRIHODI!H4</f>
        <v>0</v>
      </c>
      <c r="I5" s="272">
        <f>PRIHODI!I4</f>
        <v>0</v>
      </c>
      <c r="J5" s="272">
        <f>PRIHODI!J4</f>
        <v>0</v>
      </c>
      <c r="K5" s="272">
        <f>PRIHODI!K4</f>
        <v>0</v>
      </c>
      <c r="L5" s="272">
        <f>PRIHODI!L4</f>
        <v>0</v>
      </c>
    </row>
    <row r="6" spans="1:12" x14ac:dyDescent="0.25">
      <c r="A6" s="392" t="s">
        <v>154</v>
      </c>
      <c r="B6" s="392"/>
      <c r="C6" s="272">
        <f>PRIHODI!C19</f>
        <v>0</v>
      </c>
      <c r="D6" s="272">
        <f>PRIHODI!D19</f>
        <v>0</v>
      </c>
      <c r="E6" s="272">
        <f>PRIHODI!E19</f>
        <v>0</v>
      </c>
      <c r="F6" s="272">
        <f>PRIHODI!F19</f>
        <v>0</v>
      </c>
      <c r="G6" s="272">
        <f>PRIHODI!G19</f>
        <v>0</v>
      </c>
      <c r="H6" s="272">
        <f>PRIHODI!H19</f>
        <v>0</v>
      </c>
      <c r="I6" s="272">
        <f>PRIHODI!I19</f>
        <v>0</v>
      </c>
      <c r="J6" s="272">
        <f>PRIHODI!J19</f>
        <v>0</v>
      </c>
      <c r="K6" s="272">
        <f>PRIHODI!K19</f>
        <v>0</v>
      </c>
      <c r="L6" s="272">
        <f>PRIHODI!L19</f>
        <v>0</v>
      </c>
    </row>
    <row r="7" spans="1:12" s="295" customFormat="1" x14ac:dyDescent="0.25">
      <c r="A7" s="397" t="s">
        <v>163</v>
      </c>
      <c r="B7" s="397"/>
      <c r="C7" s="296">
        <f t="shared" ref="C7:L7" si="1">SUM(C8+C12)</f>
        <v>0</v>
      </c>
      <c r="D7" s="296">
        <f t="shared" si="1"/>
        <v>0</v>
      </c>
      <c r="E7" s="296">
        <f t="shared" si="1"/>
        <v>0</v>
      </c>
      <c r="F7" s="296">
        <f t="shared" si="1"/>
        <v>0</v>
      </c>
      <c r="G7" s="296">
        <f t="shared" si="1"/>
        <v>0</v>
      </c>
      <c r="H7" s="296">
        <f t="shared" si="1"/>
        <v>0</v>
      </c>
      <c r="I7" s="296">
        <f t="shared" si="1"/>
        <v>0</v>
      </c>
      <c r="J7" s="296">
        <f t="shared" si="1"/>
        <v>0</v>
      </c>
      <c r="K7" s="296">
        <f t="shared" si="1"/>
        <v>0</v>
      </c>
      <c r="L7" s="296">
        <f t="shared" si="1"/>
        <v>0</v>
      </c>
    </row>
    <row r="8" spans="1:12" s="295" customFormat="1" x14ac:dyDescent="0.25">
      <c r="A8" s="395" t="s">
        <v>164</v>
      </c>
      <c r="B8" s="395"/>
      <c r="C8" s="276">
        <f t="shared" ref="C8:L8" si="2">SUM(C9:C11)</f>
        <v>0</v>
      </c>
      <c r="D8" s="276">
        <f t="shared" si="2"/>
        <v>0</v>
      </c>
      <c r="E8" s="276">
        <f t="shared" si="2"/>
        <v>0</v>
      </c>
      <c r="F8" s="276">
        <f t="shared" si="2"/>
        <v>0</v>
      </c>
      <c r="G8" s="276">
        <f t="shared" si="2"/>
        <v>0</v>
      </c>
      <c r="H8" s="276">
        <f t="shared" si="2"/>
        <v>0</v>
      </c>
      <c r="I8" s="276">
        <f t="shared" si="2"/>
        <v>0</v>
      </c>
      <c r="J8" s="276">
        <f t="shared" si="2"/>
        <v>0</v>
      </c>
      <c r="K8" s="276">
        <f t="shared" si="2"/>
        <v>0</v>
      </c>
      <c r="L8" s="276">
        <f t="shared" si="2"/>
        <v>0</v>
      </c>
    </row>
    <row r="9" spans="1:12" x14ac:dyDescent="0.25">
      <c r="A9" s="392" t="s">
        <v>165</v>
      </c>
      <c r="B9" s="392"/>
      <c r="C9" s="272">
        <f>TROŠKOVI!C8</f>
        <v>0</v>
      </c>
      <c r="D9" s="272">
        <f>TROŠKOVI!D8</f>
        <v>0</v>
      </c>
      <c r="E9" s="272">
        <f>TROŠKOVI!E8</f>
        <v>0</v>
      </c>
      <c r="F9" s="272">
        <f>TROŠKOVI!F8</f>
        <v>0</v>
      </c>
      <c r="G9" s="272">
        <f>TROŠKOVI!G8</f>
        <v>0</v>
      </c>
      <c r="H9" s="272">
        <f>TROŠKOVI!H8</f>
        <v>0</v>
      </c>
      <c r="I9" s="272">
        <f>TROŠKOVI!I8</f>
        <v>0</v>
      </c>
      <c r="J9" s="272">
        <f>TROŠKOVI!J8</f>
        <v>0</v>
      </c>
      <c r="K9" s="272">
        <f>TROŠKOVI!K8</f>
        <v>0</v>
      </c>
      <c r="L9" s="272">
        <f>TROŠKOVI!L8</f>
        <v>0</v>
      </c>
    </row>
    <row r="10" spans="1:12" x14ac:dyDescent="0.25">
      <c r="A10" s="396" t="s">
        <v>166</v>
      </c>
      <c r="B10" s="396"/>
      <c r="C10" s="272">
        <f>ZAPOSLENICI!C12</f>
        <v>0</v>
      </c>
      <c r="D10" s="272">
        <f>ZAPOSLENICI!D12</f>
        <v>0</v>
      </c>
      <c r="E10" s="272">
        <f>ZAPOSLENICI!E12</f>
        <v>0</v>
      </c>
      <c r="F10" s="272">
        <f>ZAPOSLENICI!F12</f>
        <v>0</v>
      </c>
      <c r="G10" s="272">
        <f>ZAPOSLENICI!G12</f>
        <v>0</v>
      </c>
      <c r="H10" s="272">
        <f>ZAPOSLENICI!H12</f>
        <v>0</v>
      </c>
      <c r="I10" s="272">
        <f>ZAPOSLENICI!I12</f>
        <v>0</v>
      </c>
      <c r="J10" s="272">
        <f>ZAPOSLENICI!J12</f>
        <v>0</v>
      </c>
      <c r="K10" s="272">
        <f>ZAPOSLENICI!K12</f>
        <v>0</v>
      </c>
      <c r="L10" s="272">
        <f>ZAPOSLENICI!L12</f>
        <v>0</v>
      </c>
    </row>
    <row r="11" spans="1:12" x14ac:dyDescent="0.25">
      <c r="A11" s="396" t="s">
        <v>109</v>
      </c>
      <c r="B11" s="396"/>
      <c r="C11" s="272">
        <f>AMORTIZACIJA!E46</f>
        <v>0</v>
      </c>
      <c r="D11" s="272">
        <f>AMORTIZACIJA!F46</f>
        <v>0</v>
      </c>
      <c r="E11" s="272">
        <f>AMORTIZACIJA!G46</f>
        <v>0</v>
      </c>
      <c r="F11" s="272">
        <f>AMORTIZACIJA!H46</f>
        <v>0</v>
      </c>
      <c r="G11" s="272">
        <f>AMORTIZACIJA!I46</f>
        <v>0</v>
      </c>
      <c r="H11" s="272">
        <f>AMORTIZACIJA!J46</f>
        <v>0</v>
      </c>
      <c r="I11" s="272">
        <f>AMORTIZACIJA!K46</f>
        <v>0</v>
      </c>
      <c r="J11" s="272">
        <f>AMORTIZACIJA!L46</f>
        <v>0</v>
      </c>
      <c r="K11" s="272">
        <f>AMORTIZACIJA!M46</f>
        <v>0</v>
      </c>
      <c r="L11" s="272">
        <f>AMORTIZACIJA!N46</f>
        <v>0</v>
      </c>
    </row>
    <row r="12" spans="1:12" s="295" customFormat="1" x14ac:dyDescent="0.25">
      <c r="A12" s="395" t="s">
        <v>167</v>
      </c>
      <c r="B12" s="395"/>
      <c r="C12" s="276">
        <f>KREDIT!C17</f>
        <v>0</v>
      </c>
      <c r="D12" s="276">
        <f>KREDIT!D17</f>
        <v>0</v>
      </c>
      <c r="E12" s="276">
        <f>KREDIT!E17</f>
        <v>0</v>
      </c>
      <c r="F12" s="276">
        <f>KREDIT!F17</f>
        <v>0</v>
      </c>
      <c r="G12" s="276">
        <f>KREDIT!G17</f>
        <v>0</v>
      </c>
      <c r="H12" s="276">
        <f>KREDIT!H17</f>
        <v>0</v>
      </c>
      <c r="I12" s="276">
        <f>KREDIT!I17</f>
        <v>0</v>
      </c>
      <c r="J12" s="276">
        <f>KREDIT!J17</f>
        <v>0</v>
      </c>
      <c r="K12" s="276">
        <f>KREDIT!K17</f>
        <v>0</v>
      </c>
      <c r="L12" s="276">
        <f>KREDIT!L17</f>
        <v>0</v>
      </c>
    </row>
    <row r="13" spans="1:12" x14ac:dyDescent="0.25">
      <c r="A13" s="392" t="s">
        <v>168</v>
      </c>
      <c r="B13" s="392"/>
      <c r="C13" s="273">
        <f t="shared" ref="C13:L13" si="3">C4-C7</f>
        <v>0</v>
      </c>
      <c r="D13" s="273">
        <f t="shared" si="3"/>
        <v>0</v>
      </c>
      <c r="E13" s="273">
        <f t="shared" si="3"/>
        <v>0</v>
      </c>
      <c r="F13" s="273">
        <f t="shared" si="3"/>
        <v>0</v>
      </c>
      <c r="G13" s="273">
        <f t="shared" si="3"/>
        <v>0</v>
      </c>
      <c r="H13" s="273">
        <f t="shared" si="3"/>
        <v>0</v>
      </c>
      <c r="I13" s="273">
        <f t="shared" si="3"/>
        <v>0</v>
      </c>
      <c r="J13" s="273">
        <f t="shared" si="3"/>
        <v>0</v>
      </c>
      <c r="K13" s="273">
        <f t="shared" si="3"/>
        <v>0</v>
      </c>
      <c r="L13" s="273">
        <f t="shared" si="3"/>
        <v>0</v>
      </c>
    </row>
    <row r="14" spans="1:12" x14ac:dyDescent="0.25">
      <c r="A14" s="392" t="s">
        <v>169</v>
      </c>
      <c r="B14" s="392"/>
      <c r="C14" s="274">
        <f t="shared" ref="C14:L14" si="4">C13*C17</f>
        <v>0</v>
      </c>
      <c r="D14" s="274">
        <f t="shared" si="4"/>
        <v>0</v>
      </c>
      <c r="E14" s="274">
        <f t="shared" si="4"/>
        <v>0</v>
      </c>
      <c r="F14" s="274">
        <f t="shared" si="4"/>
        <v>0</v>
      </c>
      <c r="G14" s="274">
        <f t="shared" si="4"/>
        <v>0</v>
      </c>
      <c r="H14" s="274">
        <f t="shared" si="4"/>
        <v>0</v>
      </c>
      <c r="I14" s="274">
        <f t="shared" si="4"/>
        <v>0</v>
      </c>
      <c r="J14" s="274">
        <f t="shared" si="4"/>
        <v>0</v>
      </c>
      <c r="K14" s="274">
        <f t="shared" si="4"/>
        <v>0</v>
      </c>
      <c r="L14" s="274">
        <f t="shared" si="4"/>
        <v>0</v>
      </c>
    </row>
    <row r="15" spans="1:12" s="295" customFormat="1" x14ac:dyDescent="0.25">
      <c r="A15" s="393" t="s">
        <v>170</v>
      </c>
      <c r="B15" s="393"/>
      <c r="C15" s="296">
        <f t="shared" ref="C15:L15" si="5">C13-C14</f>
        <v>0</v>
      </c>
      <c r="D15" s="296">
        <f t="shared" si="5"/>
        <v>0</v>
      </c>
      <c r="E15" s="296">
        <f t="shared" si="5"/>
        <v>0</v>
      </c>
      <c r="F15" s="296">
        <f t="shared" si="5"/>
        <v>0</v>
      </c>
      <c r="G15" s="296">
        <f t="shared" si="5"/>
        <v>0</v>
      </c>
      <c r="H15" s="296">
        <f t="shared" si="5"/>
        <v>0</v>
      </c>
      <c r="I15" s="296">
        <f t="shared" si="5"/>
        <v>0</v>
      </c>
      <c r="J15" s="296">
        <f t="shared" si="5"/>
        <v>0</v>
      </c>
      <c r="K15" s="296">
        <f t="shared" si="5"/>
        <v>0</v>
      </c>
      <c r="L15" s="296">
        <f t="shared" si="5"/>
        <v>0</v>
      </c>
    </row>
    <row r="17" spans="1:12" ht="28.5" customHeight="1" x14ac:dyDescent="0.25">
      <c r="A17" s="394" t="s">
        <v>171</v>
      </c>
      <c r="B17" s="394"/>
      <c r="C17" s="275">
        <v>0</v>
      </c>
      <c r="D17" s="275">
        <v>0</v>
      </c>
      <c r="E17" s="275">
        <v>0</v>
      </c>
      <c r="F17" s="275">
        <v>0</v>
      </c>
      <c r="G17" s="275">
        <v>0</v>
      </c>
      <c r="H17" s="275">
        <v>0</v>
      </c>
      <c r="I17" s="275">
        <v>0</v>
      </c>
      <c r="J17" s="275">
        <v>0</v>
      </c>
      <c r="K17" s="275">
        <v>0</v>
      </c>
      <c r="L17" s="275">
        <v>0</v>
      </c>
    </row>
    <row r="28" spans="1:12" x14ac:dyDescent="0.25">
      <c r="E28" t="s">
        <v>172</v>
      </c>
    </row>
  </sheetData>
  <sheetProtection algorithmName="SHA-512" hashValue="QtyppnGC4cLSDtplt0ZUN+j3DFZkdfdkvppXnAUMRhYD8injJ1sXCeBufYR+Npp4ia0o6OKdansHX+C96WRQnQ==" saltValue="3fyzgh1z/lTqYgeCQlmqEA==" spinCount="100000" sheet="1" objects="1" scenarios="1"/>
  <mergeCells count="15">
    <mergeCell ref="A7:B7"/>
    <mergeCell ref="A1:L1"/>
    <mergeCell ref="A2:B3"/>
    <mergeCell ref="A4:B4"/>
    <mergeCell ref="A5:B5"/>
    <mergeCell ref="A6:B6"/>
    <mergeCell ref="A14:B14"/>
    <mergeCell ref="A15:B15"/>
    <mergeCell ref="A17:B17"/>
    <mergeCell ref="A8:B8"/>
    <mergeCell ref="A9:B9"/>
    <mergeCell ref="A10:B10"/>
    <mergeCell ref="A11:B11"/>
    <mergeCell ref="A12:B12"/>
    <mergeCell ref="A13:B13"/>
  </mergeCells>
  <pageMargins left="0.70000000000000007" right="0.70000000000000007" top="0.75" bottom="0.75" header="0.30000000000000004" footer="0.30000000000000004"/>
  <pageSetup paperSize="8" scale="90" fitToWidth="0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3EC08-4488-41BB-9EAA-178DE319B228}">
  <dimension ref="A1:K26"/>
  <sheetViews>
    <sheetView workbookViewId="0">
      <selection activeCell="K6" sqref="K6"/>
    </sheetView>
  </sheetViews>
  <sheetFormatPr defaultRowHeight="15" x14ac:dyDescent="0.25"/>
  <cols>
    <col min="1" max="1" width="29.140625" customWidth="1"/>
    <col min="2" max="2" width="14.140625" customWidth="1"/>
    <col min="3" max="11" width="12.7109375" customWidth="1"/>
    <col min="12" max="12" width="9.140625" customWidth="1"/>
  </cols>
  <sheetData>
    <row r="1" spans="1:11" ht="21.75" thickBot="1" x14ac:dyDescent="0.3">
      <c r="A1" s="389" t="s">
        <v>173</v>
      </c>
      <c r="B1" s="389"/>
      <c r="C1" s="389"/>
      <c r="D1" s="389"/>
      <c r="E1" s="389"/>
      <c r="F1" s="176"/>
      <c r="G1" s="176"/>
      <c r="H1" s="176"/>
      <c r="I1" s="176"/>
      <c r="J1" s="176"/>
      <c r="K1" s="176"/>
    </row>
    <row r="2" spans="1:11" ht="15.75" thickBot="1" x14ac:dyDescent="0.3">
      <c r="A2" s="390" t="s">
        <v>70</v>
      </c>
      <c r="B2" s="187">
        <v>2026</v>
      </c>
      <c r="C2" s="187">
        <v>2027</v>
      </c>
      <c r="D2" s="187">
        <v>2028</v>
      </c>
      <c r="E2" s="187">
        <v>2029</v>
      </c>
      <c r="F2" s="187">
        <v>2030</v>
      </c>
      <c r="G2" s="187">
        <v>2031</v>
      </c>
      <c r="H2" s="187">
        <v>2032</v>
      </c>
      <c r="I2" s="187">
        <v>2033</v>
      </c>
      <c r="J2" s="187">
        <v>2034</v>
      </c>
      <c r="K2" s="187">
        <v>2035</v>
      </c>
    </row>
    <row r="3" spans="1:11" x14ac:dyDescent="0.25">
      <c r="A3" s="390"/>
      <c r="B3" s="189">
        <v>1</v>
      </c>
      <c r="C3" s="189">
        <v>2</v>
      </c>
      <c r="D3" s="189">
        <v>3</v>
      </c>
      <c r="E3" s="189">
        <v>4</v>
      </c>
      <c r="F3" s="189">
        <v>5</v>
      </c>
      <c r="G3" s="189">
        <v>6</v>
      </c>
      <c r="H3" s="189">
        <v>7</v>
      </c>
      <c r="I3" s="189">
        <v>8</v>
      </c>
      <c r="J3" s="189">
        <v>9</v>
      </c>
      <c r="K3" s="189">
        <v>10</v>
      </c>
    </row>
    <row r="4" spans="1:11" x14ac:dyDescent="0.25">
      <c r="A4" s="190" t="s">
        <v>174</v>
      </c>
      <c r="B4" s="191">
        <f>SUM(B5+B6+B10+B11+B12)</f>
        <v>0</v>
      </c>
      <c r="C4" s="191">
        <f t="shared" ref="C4:J4" si="0">SUM(C5+C6+C10+C11+C12)</f>
        <v>0</v>
      </c>
      <c r="D4" s="191">
        <f t="shared" si="0"/>
        <v>0</v>
      </c>
      <c r="E4" s="191">
        <f t="shared" si="0"/>
        <v>0</v>
      </c>
      <c r="F4" s="191">
        <f t="shared" si="0"/>
        <v>0</v>
      </c>
      <c r="G4" s="191">
        <f t="shared" si="0"/>
        <v>0</v>
      </c>
      <c r="H4" s="191">
        <f t="shared" si="0"/>
        <v>0</v>
      </c>
      <c r="I4" s="191">
        <f t="shared" si="0"/>
        <v>0</v>
      </c>
      <c r="J4" s="191">
        <f t="shared" si="0"/>
        <v>0</v>
      </c>
      <c r="K4" s="191">
        <f>SUM(K5+K6+K10+K11+K12)</f>
        <v>0</v>
      </c>
    </row>
    <row r="5" spans="1:11" ht="25.5" x14ac:dyDescent="0.25">
      <c r="A5" s="192" t="s">
        <v>175</v>
      </c>
      <c r="B5" s="193">
        <f>PRIHODI!C24-PRIHODI!C21</f>
        <v>0</v>
      </c>
      <c r="C5" s="193">
        <f>PRIHODI!D24-PRIHODI!D21</f>
        <v>0</v>
      </c>
      <c r="D5" s="193">
        <f>PRIHODI!E24-PRIHODI!E21</f>
        <v>0</v>
      </c>
      <c r="E5" s="193">
        <f>PRIHODI!F24-PRIHODI!F21</f>
        <v>0</v>
      </c>
      <c r="F5" s="193">
        <f>PRIHODI!G24-PRIHODI!G21</f>
        <v>0</v>
      </c>
      <c r="G5" s="193">
        <f>PRIHODI!H24-PRIHODI!H21</f>
        <v>0</v>
      </c>
      <c r="H5" s="193">
        <f>PRIHODI!I24-PRIHODI!I21</f>
        <v>0</v>
      </c>
      <c r="I5" s="193">
        <f>PRIHODI!J24-PRIHODI!J21</f>
        <v>0</v>
      </c>
      <c r="J5" s="193">
        <f>PRIHODI!K24-PRIHODI!K21</f>
        <v>0</v>
      </c>
      <c r="K5" s="193">
        <f>PRIHODI!L24-PRIHODI!L21</f>
        <v>0</v>
      </c>
    </row>
    <row r="6" spans="1:11" x14ac:dyDescent="0.25">
      <c r="A6" s="192" t="s">
        <v>176</v>
      </c>
      <c r="B6" s="193">
        <f>SUM(B7:B9)</f>
        <v>0</v>
      </c>
      <c r="C6" s="193">
        <f t="shared" ref="C6:J6" si="1">SUM(C7:C9)</f>
        <v>0</v>
      </c>
      <c r="D6" s="193">
        <f t="shared" si="1"/>
        <v>0</v>
      </c>
      <c r="E6" s="193">
        <f t="shared" si="1"/>
        <v>0</v>
      </c>
      <c r="F6" s="193">
        <f t="shared" si="1"/>
        <v>0</v>
      </c>
      <c r="G6" s="193">
        <f t="shared" si="1"/>
        <v>0</v>
      </c>
      <c r="H6" s="193">
        <f t="shared" si="1"/>
        <v>0</v>
      </c>
      <c r="I6" s="193">
        <f t="shared" si="1"/>
        <v>0</v>
      </c>
      <c r="J6" s="193">
        <f t="shared" si="1"/>
        <v>0</v>
      </c>
      <c r="K6" s="193">
        <f>SUM(K7:K9)</f>
        <v>0</v>
      </c>
    </row>
    <row r="7" spans="1:11" x14ac:dyDescent="0.25">
      <c r="A7" s="91" t="s">
        <v>177</v>
      </c>
      <c r="B7" s="194">
        <f>OSNOVNO!B10</f>
        <v>0</v>
      </c>
      <c r="C7" s="194"/>
      <c r="D7" s="194"/>
      <c r="E7" s="194"/>
      <c r="F7" s="194"/>
      <c r="G7" s="194"/>
      <c r="H7" s="194"/>
      <c r="I7" s="194"/>
      <c r="J7" s="194"/>
      <c r="K7" s="194"/>
    </row>
    <row r="8" spans="1:11" x14ac:dyDescent="0.25">
      <c r="A8" s="91" t="s">
        <v>178</v>
      </c>
      <c r="B8" s="194">
        <f>ULAGANJE_IZVORI!C33</f>
        <v>0</v>
      </c>
      <c r="C8" s="194">
        <f>ULAGANJE_IZVORI!D33</f>
        <v>0</v>
      </c>
      <c r="D8" s="194">
        <f>ULAGANJE_IZVORI!E33</f>
        <v>0</v>
      </c>
      <c r="E8" s="194"/>
      <c r="F8" s="194"/>
      <c r="G8" s="194"/>
      <c r="H8" s="194"/>
      <c r="I8" s="194"/>
      <c r="J8" s="194"/>
      <c r="K8" s="194"/>
    </row>
    <row r="9" spans="1:11" x14ac:dyDescent="0.25">
      <c r="A9" s="91" t="s">
        <v>56</v>
      </c>
      <c r="B9" s="194">
        <f>ULAGANJE_IZVORI!C37</f>
        <v>0</v>
      </c>
      <c r="C9" s="194">
        <f>ULAGANJE_IZVORI!D37</f>
        <v>0</v>
      </c>
      <c r="D9" s="194">
        <f>ULAGANJE_IZVORI!E37</f>
        <v>0</v>
      </c>
      <c r="E9" s="194"/>
      <c r="F9" s="194"/>
      <c r="G9" s="194"/>
      <c r="H9" s="194"/>
      <c r="I9" s="194"/>
      <c r="J9" s="194"/>
      <c r="K9" s="194"/>
    </row>
    <row r="10" spans="1:11" s="311" customFormat="1" ht="25.5" x14ac:dyDescent="0.25">
      <c r="A10" s="192" t="s">
        <v>179</v>
      </c>
      <c r="B10" s="193"/>
      <c r="C10" s="193"/>
      <c r="D10" s="193"/>
      <c r="E10" s="193"/>
      <c r="F10" s="193"/>
      <c r="G10" s="193"/>
      <c r="H10" s="193"/>
      <c r="I10" s="193"/>
      <c r="J10" s="193"/>
      <c r="K10" s="193">
        <f>AMORTIZACIJA!O46</f>
        <v>0</v>
      </c>
    </row>
    <row r="11" spans="1:11" s="311" customFormat="1" x14ac:dyDescent="0.25">
      <c r="A11" s="192" t="s">
        <v>156</v>
      </c>
      <c r="B11" s="193">
        <f>PRIHODI!C21</f>
        <v>0</v>
      </c>
      <c r="C11" s="193">
        <f>PRIHODI!D21</f>
        <v>0</v>
      </c>
      <c r="D11" s="193">
        <f>PRIHODI!E21</f>
        <v>0</v>
      </c>
      <c r="E11" s="193">
        <f>PRIHODI!F21</f>
        <v>0</v>
      </c>
      <c r="F11" s="193">
        <f>PRIHODI!G21</f>
        <v>0</v>
      </c>
      <c r="G11" s="193">
        <f>PRIHODI!H21</f>
        <v>0</v>
      </c>
      <c r="H11" s="193">
        <f>PRIHODI!I21</f>
        <v>0</v>
      </c>
      <c r="I11" s="193">
        <f>PRIHODI!J21</f>
        <v>0</v>
      </c>
      <c r="J11" s="193">
        <f>PRIHODI!K21</f>
        <v>0</v>
      </c>
      <c r="K11" s="193">
        <f>PRIHODI!L21</f>
        <v>0</v>
      </c>
    </row>
    <row r="12" spans="1:11" s="311" customFormat="1" x14ac:dyDescent="0.25">
      <c r="A12" s="192" t="s">
        <v>180</v>
      </c>
      <c r="B12" s="193">
        <f>PRIHODI!C22</f>
        <v>0</v>
      </c>
      <c r="C12" s="193">
        <f>PRIHODI!D22</f>
        <v>0</v>
      </c>
      <c r="D12" s="193">
        <f>PRIHODI!E22</f>
        <v>0</v>
      </c>
      <c r="E12" s="193">
        <f>PRIHODI!F22</f>
        <v>0</v>
      </c>
      <c r="F12" s="193">
        <f>PRIHODI!G22</f>
        <v>0</v>
      </c>
      <c r="G12" s="193">
        <f>PRIHODI!H22</f>
        <v>0</v>
      </c>
      <c r="H12" s="193">
        <f>PRIHODI!I22</f>
        <v>0</v>
      </c>
      <c r="I12" s="193">
        <f>PRIHODI!J22</f>
        <v>0</v>
      </c>
      <c r="J12" s="193">
        <f>PRIHODI!K22</f>
        <v>0</v>
      </c>
      <c r="K12" s="193">
        <f>PRIHODI!L22</f>
        <v>0</v>
      </c>
    </row>
    <row r="13" spans="1:11" x14ac:dyDescent="0.25">
      <c r="A13" s="190" t="s">
        <v>181</v>
      </c>
      <c r="B13" s="191">
        <f t="shared" ref="B13:K13" si="2">SUM(B14:B20)</f>
        <v>0</v>
      </c>
      <c r="C13" s="191">
        <f t="shared" si="2"/>
        <v>0</v>
      </c>
      <c r="D13" s="191">
        <f t="shared" si="2"/>
        <v>0</v>
      </c>
      <c r="E13" s="191">
        <f t="shared" si="2"/>
        <v>0</v>
      </c>
      <c r="F13" s="191">
        <f t="shared" si="2"/>
        <v>0</v>
      </c>
      <c r="G13" s="191">
        <f t="shared" si="2"/>
        <v>0</v>
      </c>
      <c r="H13" s="191">
        <f t="shared" si="2"/>
        <v>0</v>
      </c>
      <c r="I13" s="191">
        <f t="shared" si="2"/>
        <v>0</v>
      </c>
      <c r="J13" s="191">
        <f t="shared" si="2"/>
        <v>0</v>
      </c>
      <c r="K13" s="191">
        <f t="shared" si="2"/>
        <v>0</v>
      </c>
    </row>
    <row r="14" spans="1:11" x14ac:dyDescent="0.25">
      <c r="A14" s="277" t="s">
        <v>182</v>
      </c>
      <c r="B14" s="278">
        <f>OSNOVNO!B10</f>
        <v>0</v>
      </c>
      <c r="C14" s="278"/>
      <c r="D14" s="278"/>
      <c r="E14" s="278"/>
      <c r="F14" s="278"/>
      <c r="G14" s="278"/>
      <c r="H14" s="278"/>
      <c r="I14" s="278"/>
      <c r="J14" s="278"/>
      <c r="K14" s="278"/>
    </row>
    <row r="15" spans="1:11" x14ac:dyDescent="0.25">
      <c r="A15" s="277" t="s">
        <v>183</v>
      </c>
      <c r="B15" s="278">
        <f>ULAGANJE_IZVORI!C40</f>
        <v>0</v>
      </c>
      <c r="C15" s="278">
        <f>ULAGANJE_IZVORI!D40</f>
        <v>0</v>
      </c>
      <c r="D15" s="278">
        <f>ULAGANJE_IZVORI!E40</f>
        <v>0</v>
      </c>
      <c r="E15" s="278"/>
      <c r="F15" s="278"/>
      <c r="G15" s="278"/>
      <c r="H15" s="278"/>
      <c r="I15" s="278"/>
      <c r="J15" s="278"/>
      <c r="K15" s="278"/>
    </row>
    <row r="16" spans="1:11" x14ac:dyDescent="0.25">
      <c r="A16" s="277" t="s">
        <v>165</v>
      </c>
      <c r="B16" s="278">
        <f>RDG!C9</f>
        <v>0</v>
      </c>
      <c r="C16" s="278">
        <f>RDG!D9</f>
        <v>0</v>
      </c>
      <c r="D16" s="278">
        <f>RDG!E9</f>
        <v>0</v>
      </c>
      <c r="E16" s="278">
        <f>RDG!F9</f>
        <v>0</v>
      </c>
      <c r="F16" s="278">
        <f>RDG!G9</f>
        <v>0</v>
      </c>
      <c r="G16" s="278">
        <f>RDG!H9</f>
        <v>0</v>
      </c>
      <c r="H16" s="278">
        <f>RDG!I9</f>
        <v>0</v>
      </c>
      <c r="I16" s="278">
        <f>RDG!J9</f>
        <v>0</v>
      </c>
      <c r="J16" s="278">
        <f>RDG!K9</f>
        <v>0</v>
      </c>
      <c r="K16" s="278">
        <f>RDG!L9</f>
        <v>0</v>
      </c>
    </row>
    <row r="17" spans="1:11" x14ac:dyDescent="0.25">
      <c r="A17" s="277" t="s">
        <v>184</v>
      </c>
      <c r="B17" s="278">
        <f>RDG!C10</f>
        <v>0</v>
      </c>
      <c r="C17" s="278">
        <f>RDG!D10</f>
        <v>0</v>
      </c>
      <c r="D17" s="278">
        <f>RDG!E10</f>
        <v>0</v>
      </c>
      <c r="E17" s="278">
        <f>RDG!F10</f>
        <v>0</v>
      </c>
      <c r="F17" s="278">
        <f>RDG!G10</f>
        <v>0</v>
      </c>
      <c r="G17" s="278">
        <f>RDG!H10</f>
        <v>0</v>
      </c>
      <c r="H17" s="278">
        <f>RDG!I10</f>
        <v>0</v>
      </c>
      <c r="I17" s="278">
        <f>RDG!J10</f>
        <v>0</v>
      </c>
      <c r="J17" s="278">
        <f>RDG!K10</f>
        <v>0</v>
      </c>
      <c r="K17" s="278">
        <f>RDG!L10</f>
        <v>0</v>
      </c>
    </row>
    <row r="18" spans="1:11" x14ac:dyDescent="0.25">
      <c r="A18" s="277" t="s">
        <v>167</v>
      </c>
      <c r="B18" s="278">
        <f>RDG!C12</f>
        <v>0</v>
      </c>
      <c r="C18" s="278">
        <f>RDG!D12</f>
        <v>0</v>
      </c>
      <c r="D18" s="278">
        <f>RDG!E12</f>
        <v>0</v>
      </c>
      <c r="E18" s="278">
        <f>RDG!F12</f>
        <v>0</v>
      </c>
      <c r="F18" s="278">
        <f>RDG!G12</f>
        <v>0</v>
      </c>
      <c r="G18" s="278">
        <f>RDG!H12</f>
        <v>0</v>
      </c>
      <c r="H18" s="278">
        <f>RDG!I12</f>
        <v>0</v>
      </c>
      <c r="I18" s="278">
        <f>RDG!J12</f>
        <v>0</v>
      </c>
      <c r="J18" s="278">
        <f>RDG!K12</f>
        <v>0</v>
      </c>
      <c r="K18" s="278">
        <f>RDG!L12</f>
        <v>0</v>
      </c>
    </row>
    <row r="19" spans="1:11" x14ac:dyDescent="0.25">
      <c r="A19" s="277" t="s">
        <v>169</v>
      </c>
      <c r="B19" s="278">
        <f>RDG!C14</f>
        <v>0</v>
      </c>
      <c r="C19" s="278">
        <f>RDG!D14</f>
        <v>0</v>
      </c>
      <c r="D19" s="278">
        <f>RDG!E14</f>
        <v>0</v>
      </c>
      <c r="E19" s="278">
        <f>RDG!F14</f>
        <v>0</v>
      </c>
      <c r="F19" s="278">
        <f>RDG!G14</f>
        <v>0</v>
      </c>
      <c r="G19" s="278">
        <f>RDG!H14</f>
        <v>0</v>
      </c>
      <c r="H19" s="278">
        <f>RDG!I14</f>
        <v>0</v>
      </c>
      <c r="I19" s="278">
        <f>RDG!J14</f>
        <v>0</v>
      </c>
      <c r="J19" s="278">
        <f>RDG!K14</f>
        <v>0</v>
      </c>
      <c r="K19" s="278">
        <f>RDG!L14</f>
        <v>0</v>
      </c>
    </row>
    <row r="20" spans="1:11" x14ac:dyDescent="0.25">
      <c r="A20" s="277" t="s">
        <v>185</v>
      </c>
      <c r="B20" s="278">
        <f>KREDIT!C18</f>
        <v>0</v>
      </c>
      <c r="C20" s="278">
        <f>KREDIT!D18</f>
        <v>0</v>
      </c>
      <c r="D20" s="278">
        <f>KREDIT!E18</f>
        <v>0</v>
      </c>
      <c r="E20" s="278">
        <f>KREDIT!F18</f>
        <v>0</v>
      </c>
      <c r="F20" s="278">
        <f>KREDIT!G18</f>
        <v>0</v>
      </c>
      <c r="G20" s="278">
        <f>KREDIT!H18</f>
        <v>0</v>
      </c>
      <c r="H20" s="278">
        <f>KREDIT!I18</f>
        <v>0</v>
      </c>
      <c r="I20" s="278">
        <f>KREDIT!J18</f>
        <v>0</v>
      </c>
      <c r="J20" s="278">
        <f>KREDIT!K18</f>
        <v>0</v>
      </c>
      <c r="K20" s="278">
        <f>KREDIT!L18</f>
        <v>0</v>
      </c>
    </row>
    <row r="21" spans="1:11" x14ac:dyDescent="0.25">
      <c r="A21" s="190" t="s">
        <v>186</v>
      </c>
      <c r="B21" s="191">
        <f t="shared" ref="B21:K21" si="3">B4-B13</f>
        <v>0</v>
      </c>
      <c r="C21" s="191">
        <f t="shared" si="3"/>
        <v>0</v>
      </c>
      <c r="D21" s="191">
        <f t="shared" si="3"/>
        <v>0</v>
      </c>
      <c r="E21" s="191">
        <f t="shared" si="3"/>
        <v>0</v>
      </c>
      <c r="F21" s="191">
        <f t="shared" si="3"/>
        <v>0</v>
      </c>
      <c r="G21" s="191">
        <f t="shared" si="3"/>
        <v>0</v>
      </c>
      <c r="H21" s="191">
        <f t="shared" si="3"/>
        <v>0</v>
      </c>
      <c r="I21" s="191">
        <f t="shared" si="3"/>
        <v>0</v>
      </c>
      <c r="J21" s="191">
        <f t="shared" si="3"/>
        <v>0</v>
      </c>
      <c r="K21" s="191">
        <f t="shared" si="3"/>
        <v>0</v>
      </c>
    </row>
    <row r="22" spans="1:11" x14ac:dyDescent="0.25">
      <c r="A22" s="190" t="s">
        <v>187</v>
      </c>
      <c r="B22" s="191">
        <f>B21</f>
        <v>0</v>
      </c>
      <c r="C22" s="191">
        <f t="shared" ref="C22:K22" si="4">C21+B22</f>
        <v>0</v>
      </c>
      <c r="D22" s="191">
        <f t="shared" si="4"/>
        <v>0</v>
      </c>
      <c r="E22" s="191">
        <f t="shared" si="4"/>
        <v>0</v>
      </c>
      <c r="F22" s="191">
        <f t="shared" si="4"/>
        <v>0</v>
      </c>
      <c r="G22" s="191">
        <f t="shared" si="4"/>
        <v>0</v>
      </c>
      <c r="H22" s="191">
        <f t="shared" si="4"/>
        <v>0</v>
      </c>
      <c r="I22" s="191">
        <f t="shared" si="4"/>
        <v>0</v>
      </c>
      <c r="J22" s="191">
        <f t="shared" si="4"/>
        <v>0</v>
      </c>
      <c r="K22" s="191">
        <f t="shared" si="4"/>
        <v>0</v>
      </c>
    </row>
    <row r="23" spans="1:11" x14ac:dyDescent="0.25">
      <c r="A23" s="195" t="s">
        <v>205</v>
      </c>
      <c r="B23" s="196">
        <f>SUM(PRIHODI!C21:'PRIHODI'!L21)</f>
        <v>0</v>
      </c>
      <c r="C23" s="174"/>
      <c r="D23" s="174"/>
      <c r="E23" s="197"/>
      <c r="F23" s="197"/>
      <c r="G23" s="197"/>
      <c r="H23" s="197"/>
      <c r="I23" s="197"/>
      <c r="J23" s="197"/>
      <c r="K23" s="197"/>
    </row>
    <row r="24" spans="1:11" x14ac:dyDescent="0.25">
      <c r="A24" s="30"/>
      <c r="B24" s="30"/>
      <c r="C24" s="30"/>
      <c r="D24" s="30"/>
      <c r="E24" s="54"/>
      <c r="F24" s="54"/>
      <c r="G24" s="54"/>
      <c r="H24" s="54"/>
      <c r="I24" s="54"/>
      <c r="J24" s="54"/>
      <c r="K24" s="54"/>
    </row>
    <row r="25" spans="1:11" ht="15.75" x14ac:dyDescent="0.25">
      <c r="A25" s="398" t="s">
        <v>15</v>
      </c>
      <c r="B25" s="398"/>
      <c r="C25" s="398"/>
      <c r="D25" s="398"/>
      <c r="E25" s="398"/>
      <c r="F25" s="398"/>
    </row>
    <row r="26" spans="1:11" ht="36" customHeight="1" x14ac:dyDescent="0.25">
      <c r="A26" s="399" t="s">
        <v>188</v>
      </c>
      <c r="B26" s="399"/>
      <c r="C26" s="399"/>
      <c r="D26" s="399"/>
      <c r="E26" s="399"/>
      <c r="F26" s="399"/>
    </row>
  </sheetData>
  <sheetProtection algorithmName="SHA-512" hashValue="fS7UEHIZy60lHMtbSdK+AOjogvJbqsPetWsXvCdtHzU8hl0vrufSZuXklw34TLFuUVKoKm+spU9p56I/NS/0lA==" saltValue="F8ZF4CbwRZWBifJTaJDElQ==" spinCount="100000" sheet="1" objects="1" scenarios="1"/>
  <mergeCells count="4">
    <mergeCell ref="A1:E1"/>
    <mergeCell ref="A2:A3"/>
    <mergeCell ref="A25:F25"/>
    <mergeCell ref="A26:F26"/>
  </mergeCells>
  <conditionalFormatting sqref="B22:K22">
    <cfRule type="cellIs" dxfId="3" priority="3" stopIfTrue="1" operator="greaterThanOrEqual">
      <formula>0</formula>
    </cfRule>
    <cfRule type="cellIs" dxfId="2" priority="4" stopIfTrue="1" operator="lessThan">
      <formula>0</formula>
    </cfRule>
  </conditionalFormatting>
  <pageMargins left="0.70000000000000007" right="0.70000000000000007" top="0.75" bottom="0.75" header="0.30000000000000004" footer="0.30000000000000004"/>
  <pageSetup paperSize="9" scale="8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86E5B-C83B-46B9-9FFD-6DDAFA0FB938}">
  <dimension ref="A1:K38"/>
  <sheetViews>
    <sheetView workbookViewId="0">
      <selection activeCell="C29" sqref="C29"/>
    </sheetView>
  </sheetViews>
  <sheetFormatPr defaultRowHeight="15" x14ac:dyDescent="0.25"/>
  <cols>
    <col min="1" max="1" width="30.85546875" customWidth="1"/>
    <col min="2" max="11" width="15.7109375" customWidth="1"/>
    <col min="12" max="12" width="9.140625" customWidth="1"/>
  </cols>
  <sheetData>
    <row r="1" spans="1:11" ht="21.75" thickBot="1" x14ac:dyDescent="0.3">
      <c r="A1" s="389" t="s">
        <v>189</v>
      </c>
      <c r="B1" s="389"/>
      <c r="C1" s="389"/>
      <c r="D1" s="389"/>
      <c r="E1" s="389"/>
      <c r="F1" s="176"/>
      <c r="G1" s="176"/>
      <c r="H1" s="176"/>
      <c r="I1" s="176"/>
      <c r="J1" s="176"/>
      <c r="K1" s="176"/>
    </row>
    <row r="2" spans="1:11" ht="15.75" thickBot="1" x14ac:dyDescent="0.3">
      <c r="A2" s="406" t="s">
        <v>70</v>
      </c>
      <c r="B2" s="198">
        <v>2026</v>
      </c>
      <c r="C2" s="198">
        <v>2027</v>
      </c>
      <c r="D2" s="198">
        <v>2028</v>
      </c>
      <c r="E2" s="198">
        <v>2029</v>
      </c>
      <c r="F2" s="198">
        <v>2030</v>
      </c>
      <c r="G2" s="198">
        <v>2031</v>
      </c>
      <c r="H2" s="198">
        <v>2032</v>
      </c>
      <c r="I2" s="198">
        <v>2033</v>
      </c>
      <c r="J2" s="198">
        <v>2034</v>
      </c>
      <c r="K2" s="198">
        <v>2035</v>
      </c>
    </row>
    <row r="3" spans="1:11" x14ac:dyDescent="0.25">
      <c r="A3" s="406"/>
      <c r="B3" s="199">
        <v>1</v>
      </c>
      <c r="C3" s="200">
        <v>2</v>
      </c>
      <c r="D3" s="200">
        <v>3</v>
      </c>
      <c r="E3" s="200">
        <v>4</v>
      </c>
      <c r="F3" s="200">
        <v>5</v>
      </c>
      <c r="G3" s="200">
        <v>6</v>
      </c>
      <c r="H3" s="200">
        <v>7</v>
      </c>
      <c r="I3" s="200">
        <v>8</v>
      </c>
      <c r="J3" s="200">
        <v>9</v>
      </c>
      <c r="K3" s="200">
        <v>10</v>
      </c>
    </row>
    <row r="4" spans="1:11" x14ac:dyDescent="0.25">
      <c r="A4" s="190" t="s">
        <v>174</v>
      </c>
      <c r="B4" s="191">
        <f t="shared" ref="B4:K4" si="0">SUM(B5:B8)</f>
        <v>0</v>
      </c>
      <c r="C4" s="191">
        <f t="shared" si="0"/>
        <v>0</v>
      </c>
      <c r="D4" s="191">
        <f t="shared" si="0"/>
        <v>0</v>
      </c>
      <c r="E4" s="191">
        <f t="shared" si="0"/>
        <v>0</v>
      </c>
      <c r="F4" s="191">
        <f t="shared" si="0"/>
        <v>0</v>
      </c>
      <c r="G4" s="191">
        <f t="shared" si="0"/>
        <v>0</v>
      </c>
      <c r="H4" s="191">
        <f t="shared" si="0"/>
        <v>0</v>
      </c>
      <c r="I4" s="191">
        <f t="shared" si="0"/>
        <v>0</v>
      </c>
      <c r="J4" s="191">
        <f t="shared" si="0"/>
        <v>0</v>
      </c>
      <c r="K4" s="191">
        <f t="shared" si="0"/>
        <v>0</v>
      </c>
    </row>
    <row r="5" spans="1:11" x14ac:dyDescent="0.25">
      <c r="A5" s="302" t="s">
        <v>151</v>
      </c>
      <c r="B5" s="272">
        <f>RDG!C4</f>
        <v>0</v>
      </c>
      <c r="C5" s="272">
        <f>RDG!D4</f>
        <v>0</v>
      </c>
      <c r="D5" s="272">
        <f>RDG!E4</f>
        <v>0</v>
      </c>
      <c r="E5" s="272">
        <f>RDG!F4</f>
        <v>0</v>
      </c>
      <c r="F5" s="272">
        <f>RDG!G4</f>
        <v>0</v>
      </c>
      <c r="G5" s="272">
        <f>RDG!H4</f>
        <v>0</v>
      </c>
      <c r="H5" s="272">
        <f>RDG!I4</f>
        <v>0</v>
      </c>
      <c r="I5" s="272">
        <f>RDG!J4</f>
        <v>0</v>
      </c>
      <c r="J5" s="272">
        <f>RDG!K4</f>
        <v>0</v>
      </c>
      <c r="K5" s="272">
        <f>RDG!L4</f>
        <v>0</v>
      </c>
    </row>
    <row r="6" spans="1:11" ht="25.5" x14ac:dyDescent="0.25">
      <c r="A6" s="302" t="s">
        <v>179</v>
      </c>
      <c r="B6" s="272"/>
      <c r="C6" s="272"/>
      <c r="D6" s="272"/>
      <c r="E6" s="272"/>
      <c r="F6" s="272"/>
      <c r="G6" s="272"/>
      <c r="H6" s="272"/>
      <c r="I6" s="272"/>
      <c r="J6" s="272"/>
      <c r="K6" s="272">
        <f>AMORTIZACIJA!O46</f>
        <v>0</v>
      </c>
    </row>
    <row r="7" spans="1:11" x14ac:dyDescent="0.25">
      <c r="A7" s="302" t="s">
        <v>156</v>
      </c>
      <c r="B7" s="272">
        <f>PRIHODI!C21</f>
        <v>0</v>
      </c>
      <c r="C7" s="272">
        <f>PRIHODI!D21</f>
        <v>0</v>
      </c>
      <c r="D7" s="272">
        <f>PRIHODI!E21</f>
        <v>0</v>
      </c>
      <c r="E7" s="272">
        <f>PRIHODI!F21</f>
        <v>0</v>
      </c>
      <c r="F7" s="272">
        <f>PRIHODI!G21</f>
        <v>0</v>
      </c>
      <c r="G7" s="272">
        <f>PRIHODI!H21</f>
        <v>0</v>
      </c>
      <c r="H7" s="272">
        <f>PRIHODI!I21</f>
        <v>0</v>
      </c>
      <c r="I7" s="272">
        <f>PRIHODI!J21</f>
        <v>0</v>
      </c>
      <c r="J7" s="272">
        <f>PRIHODI!K21</f>
        <v>0</v>
      </c>
      <c r="K7" s="272">
        <f>PRIHODI!L21</f>
        <v>0</v>
      </c>
    </row>
    <row r="8" spans="1:11" x14ac:dyDescent="0.25">
      <c r="A8" s="302" t="s">
        <v>190</v>
      </c>
      <c r="B8" s="272">
        <f>PRIHODI!C22</f>
        <v>0</v>
      </c>
      <c r="C8" s="272">
        <f>PRIHODI!D22</f>
        <v>0</v>
      </c>
      <c r="D8" s="272">
        <f>PRIHODI!E22</f>
        <v>0</v>
      </c>
      <c r="E8" s="272">
        <f>PRIHODI!F22</f>
        <v>0</v>
      </c>
      <c r="F8" s="272">
        <f>PRIHODI!G22</f>
        <v>0</v>
      </c>
      <c r="G8" s="272">
        <f>PRIHODI!H22</f>
        <v>0</v>
      </c>
      <c r="H8" s="272">
        <f>PRIHODI!I22</f>
        <v>0</v>
      </c>
      <c r="I8" s="272">
        <f>PRIHODI!J22</f>
        <v>0</v>
      </c>
      <c r="J8" s="272">
        <f>PRIHODI!K22</f>
        <v>0</v>
      </c>
      <c r="K8" s="272">
        <f>PRIHODI!L22</f>
        <v>0</v>
      </c>
    </row>
    <row r="9" spans="1:11" x14ac:dyDescent="0.25">
      <c r="A9" s="190" t="s">
        <v>181</v>
      </c>
      <c r="B9" s="191">
        <f t="shared" ref="B9:K9" si="1">SUM(B10:B14)</f>
        <v>0</v>
      </c>
      <c r="C9" s="191">
        <f t="shared" si="1"/>
        <v>0</v>
      </c>
      <c r="D9" s="191">
        <f t="shared" si="1"/>
        <v>0</v>
      </c>
      <c r="E9" s="191">
        <f t="shared" si="1"/>
        <v>0</v>
      </c>
      <c r="F9" s="191">
        <f t="shared" si="1"/>
        <v>0</v>
      </c>
      <c r="G9" s="191">
        <f t="shared" si="1"/>
        <v>0</v>
      </c>
      <c r="H9" s="191">
        <f t="shared" si="1"/>
        <v>0</v>
      </c>
      <c r="I9" s="191">
        <f t="shared" si="1"/>
        <v>0</v>
      </c>
      <c r="J9" s="191">
        <f t="shared" si="1"/>
        <v>0</v>
      </c>
      <c r="K9" s="191">
        <f t="shared" si="1"/>
        <v>0</v>
      </c>
    </row>
    <row r="10" spans="1:11" x14ac:dyDescent="0.25">
      <c r="A10" s="302" t="s">
        <v>182</v>
      </c>
      <c r="B10" s="272">
        <f>OSNOVNO!B10</f>
        <v>0</v>
      </c>
      <c r="C10" s="272"/>
      <c r="D10" s="272"/>
      <c r="E10" s="272"/>
      <c r="F10" s="272"/>
      <c r="G10" s="272"/>
      <c r="H10" s="272"/>
      <c r="I10" s="272"/>
      <c r="J10" s="272"/>
      <c r="K10" s="272"/>
    </row>
    <row r="11" spans="1:11" x14ac:dyDescent="0.25">
      <c r="A11" s="302" t="s">
        <v>183</v>
      </c>
      <c r="B11" s="272">
        <f>ULAGANJE_IZVORI!C40</f>
        <v>0</v>
      </c>
      <c r="C11" s="272">
        <f>ULAGANJE_IZVORI!D40</f>
        <v>0</v>
      </c>
      <c r="D11" s="272">
        <f>ULAGANJE_IZVORI!E40</f>
        <v>0</v>
      </c>
      <c r="E11" s="272"/>
      <c r="F11" s="272"/>
      <c r="G11" s="272"/>
      <c r="H11" s="272"/>
      <c r="I11" s="272"/>
      <c r="J11" s="272"/>
      <c r="K11" s="272"/>
    </row>
    <row r="12" spans="1:11" x14ac:dyDescent="0.25">
      <c r="A12" s="302" t="s">
        <v>165</v>
      </c>
      <c r="B12" s="272">
        <f>RDG!C9</f>
        <v>0</v>
      </c>
      <c r="C12" s="272">
        <f>RDG!D9</f>
        <v>0</v>
      </c>
      <c r="D12" s="272">
        <f>RDG!E9</f>
        <v>0</v>
      </c>
      <c r="E12" s="272">
        <f>RDG!F9</f>
        <v>0</v>
      </c>
      <c r="F12" s="272">
        <f>RDG!G9</f>
        <v>0</v>
      </c>
      <c r="G12" s="272">
        <f>RDG!H9</f>
        <v>0</v>
      </c>
      <c r="H12" s="272">
        <f>RDG!I9</f>
        <v>0</v>
      </c>
      <c r="I12" s="272">
        <f>RDG!J9</f>
        <v>0</v>
      </c>
      <c r="J12" s="272">
        <f>RDG!K9</f>
        <v>0</v>
      </c>
      <c r="K12" s="272">
        <f>RDG!L9</f>
        <v>0</v>
      </c>
    </row>
    <row r="13" spans="1:11" x14ac:dyDescent="0.25">
      <c r="A13" s="302" t="s">
        <v>184</v>
      </c>
      <c r="B13" s="272">
        <f>RDG!C10</f>
        <v>0</v>
      </c>
      <c r="C13" s="272">
        <f>RDG!D10</f>
        <v>0</v>
      </c>
      <c r="D13" s="272">
        <f>RDG!E10</f>
        <v>0</v>
      </c>
      <c r="E13" s="272">
        <f>RDG!F10</f>
        <v>0</v>
      </c>
      <c r="F13" s="272">
        <f>RDG!G10</f>
        <v>0</v>
      </c>
      <c r="G13" s="272">
        <f>RDG!H10</f>
        <v>0</v>
      </c>
      <c r="H13" s="272">
        <f>RDG!I10</f>
        <v>0</v>
      </c>
      <c r="I13" s="272">
        <f>RDG!J10</f>
        <v>0</v>
      </c>
      <c r="J13" s="272">
        <f>RDG!K10</f>
        <v>0</v>
      </c>
      <c r="K13" s="272">
        <f>RDG!L10</f>
        <v>0</v>
      </c>
    </row>
    <row r="14" spans="1:11" x14ac:dyDescent="0.25">
      <c r="A14" s="302" t="s">
        <v>169</v>
      </c>
      <c r="B14" s="272">
        <f>RDG!C14</f>
        <v>0</v>
      </c>
      <c r="C14" s="272">
        <f>RDG!D14</f>
        <v>0</v>
      </c>
      <c r="D14" s="272">
        <f>RDG!E14</f>
        <v>0</v>
      </c>
      <c r="E14" s="272">
        <f>RDG!F14</f>
        <v>0</v>
      </c>
      <c r="F14" s="272">
        <f>RDG!G14</f>
        <v>0</v>
      </c>
      <c r="G14" s="272">
        <f>RDG!H14</f>
        <v>0</v>
      </c>
      <c r="H14" s="272">
        <f>RDG!I14</f>
        <v>0</v>
      </c>
      <c r="I14" s="272">
        <f>RDG!J14</f>
        <v>0</v>
      </c>
      <c r="J14" s="272">
        <f>RDG!K14</f>
        <v>0</v>
      </c>
      <c r="K14" s="272">
        <f>RDG!L14</f>
        <v>0</v>
      </c>
    </row>
    <row r="15" spans="1:11" x14ac:dyDescent="0.25">
      <c r="A15" s="190" t="s">
        <v>186</v>
      </c>
      <c r="B15" s="191">
        <f t="shared" ref="B15:K15" si="2">B4-B9</f>
        <v>0</v>
      </c>
      <c r="C15" s="191">
        <f t="shared" si="2"/>
        <v>0</v>
      </c>
      <c r="D15" s="191">
        <f t="shared" si="2"/>
        <v>0</v>
      </c>
      <c r="E15" s="191">
        <f t="shared" si="2"/>
        <v>0</v>
      </c>
      <c r="F15" s="191">
        <f t="shared" si="2"/>
        <v>0</v>
      </c>
      <c r="G15" s="191">
        <f t="shared" si="2"/>
        <v>0</v>
      </c>
      <c r="H15" s="191">
        <f t="shared" si="2"/>
        <v>0</v>
      </c>
      <c r="I15" s="191">
        <f t="shared" si="2"/>
        <v>0</v>
      </c>
      <c r="J15" s="191">
        <f t="shared" si="2"/>
        <v>0</v>
      </c>
      <c r="K15" s="191">
        <f t="shared" si="2"/>
        <v>0</v>
      </c>
    </row>
    <row r="16" spans="1:11" x14ac:dyDescent="0.25">
      <c r="A16" s="190" t="s">
        <v>187</v>
      </c>
      <c r="B16" s="191">
        <f>B15</f>
        <v>0</v>
      </c>
      <c r="C16" s="191">
        <f t="shared" ref="C16:K16" si="3">C15+B16</f>
        <v>0</v>
      </c>
      <c r="D16" s="191">
        <f t="shared" si="3"/>
        <v>0</v>
      </c>
      <c r="E16" s="191">
        <f t="shared" si="3"/>
        <v>0</v>
      </c>
      <c r="F16" s="191">
        <f t="shared" si="3"/>
        <v>0</v>
      </c>
      <c r="G16" s="191">
        <f t="shared" si="3"/>
        <v>0</v>
      </c>
      <c r="H16" s="191">
        <f t="shared" si="3"/>
        <v>0</v>
      </c>
      <c r="I16" s="191">
        <f t="shared" si="3"/>
        <v>0</v>
      </c>
      <c r="J16" s="191">
        <f t="shared" si="3"/>
        <v>0</v>
      </c>
      <c r="K16" s="191">
        <f t="shared" si="3"/>
        <v>0</v>
      </c>
    </row>
    <row r="17" spans="1:11" x14ac:dyDescent="0.25">
      <c r="A17" s="179" t="s">
        <v>191</v>
      </c>
      <c r="B17" s="201" t="e">
        <f>IRR($B$15:B15)</f>
        <v>#NUM!</v>
      </c>
      <c r="C17" s="201" t="e">
        <f>IRR($B$15:C15)</f>
        <v>#NUM!</v>
      </c>
      <c r="D17" s="201" t="e">
        <f>IRR($B$15:D15)</f>
        <v>#NUM!</v>
      </c>
      <c r="E17" s="201" t="e">
        <f>IRR($B$15:E15)</f>
        <v>#NUM!</v>
      </c>
      <c r="F17" s="201" t="e">
        <f>IRR($B$15:F15)</f>
        <v>#NUM!</v>
      </c>
      <c r="G17" s="201" t="e">
        <f>IRR($B$15:G15)</f>
        <v>#NUM!</v>
      </c>
      <c r="H17" s="201" t="e">
        <f>IRR($B$15:H15)</f>
        <v>#NUM!</v>
      </c>
      <c r="I17" s="201" t="e">
        <f>IRR($B$15:I15)</f>
        <v>#NUM!</v>
      </c>
      <c r="J17" s="201" t="e">
        <f>IRR($B$15:J15)</f>
        <v>#NUM!</v>
      </c>
      <c r="K17" s="201" t="e">
        <f>IRR($B$15:K15)</f>
        <v>#NUM!</v>
      </c>
    </row>
    <row r="18" spans="1:11" x14ac:dyDescent="0.25">
      <c r="A18" s="175" t="s">
        <v>192</v>
      </c>
      <c r="B18" s="310" t="str" cm="1">
        <f t="array" ref="B18">IFERROR(INDEX(B2:K2,MATCH(TRUE,B16:K16&gt;0,0)),"")</f>
        <v/>
      </c>
      <c r="C18" s="30"/>
      <c r="D18" s="202"/>
      <c r="E18" s="202"/>
      <c r="F18" s="202"/>
      <c r="G18" s="202"/>
      <c r="H18" s="202"/>
      <c r="I18" s="202"/>
      <c r="J18" s="202"/>
      <c r="K18" s="202"/>
    </row>
    <row r="19" spans="1:11" x14ac:dyDescent="0.25">
      <c r="A19" s="203"/>
      <c r="B19" s="204"/>
      <c r="C19" s="30"/>
      <c r="D19" s="202"/>
      <c r="E19" s="202"/>
      <c r="F19" s="202"/>
      <c r="G19" s="202"/>
      <c r="H19" s="202"/>
      <c r="I19" s="202"/>
      <c r="J19" s="202"/>
      <c r="K19" s="202"/>
    </row>
    <row r="20" spans="1:11" ht="15.75" x14ac:dyDescent="0.25">
      <c r="A20" s="407" t="s">
        <v>15</v>
      </c>
      <c r="B20" s="407"/>
      <c r="C20" s="407"/>
      <c r="D20" s="407"/>
      <c r="E20" s="407"/>
      <c r="F20" s="407"/>
      <c r="G20" s="309"/>
      <c r="H20" s="309"/>
      <c r="I20" s="309"/>
      <c r="J20" s="309"/>
      <c r="K20" s="309"/>
    </row>
    <row r="21" spans="1:11" x14ac:dyDescent="0.25">
      <c r="A21" s="403" t="s">
        <v>206</v>
      </c>
      <c r="B21" s="403"/>
      <c r="C21" s="403"/>
      <c r="D21" s="403"/>
      <c r="E21" s="403"/>
      <c r="F21" s="403"/>
      <c r="G21" s="309"/>
      <c r="H21" s="309"/>
      <c r="I21" s="309"/>
      <c r="J21" s="309"/>
      <c r="K21" s="309"/>
    </row>
    <row r="22" spans="1:11" ht="36.75" customHeight="1" x14ac:dyDescent="0.25">
      <c r="A22" s="403" t="s">
        <v>193</v>
      </c>
      <c r="B22" s="403"/>
      <c r="C22" s="403"/>
      <c r="D22" s="403"/>
      <c r="E22" s="403"/>
      <c r="F22" s="403"/>
      <c r="G22" s="309"/>
      <c r="H22" s="309"/>
      <c r="I22" s="309"/>
      <c r="J22" s="309"/>
      <c r="K22" s="309"/>
    </row>
    <row r="23" spans="1:11" x14ac:dyDescent="0.25">
      <c r="A23" s="279"/>
      <c r="B23" s="279"/>
      <c r="C23" s="279"/>
      <c r="D23" s="279"/>
      <c r="E23" s="279"/>
      <c r="F23" s="279"/>
      <c r="G23" s="279"/>
      <c r="H23" s="279"/>
      <c r="I23" s="279"/>
      <c r="J23" s="279"/>
      <c r="K23" s="279"/>
    </row>
    <row r="24" spans="1:11" x14ac:dyDescent="0.25">
      <c r="A24" s="280"/>
      <c r="B24" s="281"/>
      <c r="C24" s="282"/>
      <c r="D24" s="283"/>
      <c r="E24" s="283"/>
      <c r="F24" s="283"/>
      <c r="G24" s="283"/>
      <c r="H24" s="283"/>
      <c r="I24" s="283"/>
      <c r="J24" s="283"/>
      <c r="K24" s="283"/>
    </row>
    <row r="25" spans="1:11" ht="21.75" thickBot="1" x14ac:dyDescent="0.3">
      <c r="A25" s="404" t="s">
        <v>194</v>
      </c>
      <c r="B25" s="404"/>
      <c r="C25" s="405"/>
      <c r="D25" s="405"/>
      <c r="E25" s="405"/>
      <c r="F25" s="289"/>
      <c r="G25" s="289"/>
      <c r="H25" s="289"/>
      <c r="I25" s="289"/>
      <c r="J25" s="289"/>
      <c r="K25" s="289"/>
    </row>
    <row r="26" spans="1:11" x14ac:dyDescent="0.25">
      <c r="A26" s="205" t="s">
        <v>195</v>
      </c>
      <c r="B26" s="294">
        <v>0</v>
      </c>
      <c r="C26" s="284" t="s">
        <v>196</v>
      </c>
      <c r="D26" s="292"/>
      <c r="E26" s="292"/>
      <c r="F26" s="292"/>
      <c r="G26" s="292"/>
      <c r="H26" s="292"/>
      <c r="I26" s="292"/>
      <c r="J26" s="292"/>
      <c r="K26" s="293"/>
    </row>
    <row r="27" spans="1:11" x14ac:dyDescent="0.25">
      <c r="A27" s="400" t="s">
        <v>197</v>
      </c>
      <c r="B27" s="214">
        <v>0</v>
      </c>
      <c r="C27" s="215">
        <v>1</v>
      </c>
      <c r="D27" s="285">
        <v>2</v>
      </c>
      <c r="E27" s="215">
        <v>3</v>
      </c>
      <c r="F27" s="215">
        <v>4</v>
      </c>
      <c r="G27" s="215">
        <v>5</v>
      </c>
      <c r="H27" s="215">
        <v>6</v>
      </c>
      <c r="I27" s="215">
        <v>7</v>
      </c>
      <c r="J27" s="215">
        <v>8</v>
      </c>
      <c r="K27" s="215">
        <v>9</v>
      </c>
    </row>
    <row r="28" spans="1:11" x14ac:dyDescent="0.25">
      <c r="A28" s="400"/>
      <c r="B28" s="206">
        <v>1</v>
      </c>
      <c r="C28" s="207">
        <v>2</v>
      </c>
      <c r="D28" s="286">
        <v>3</v>
      </c>
      <c r="E28" s="215">
        <v>4</v>
      </c>
      <c r="F28" s="215">
        <v>5</v>
      </c>
      <c r="G28" s="215">
        <v>6</v>
      </c>
      <c r="H28" s="215">
        <v>7</v>
      </c>
      <c r="I28" s="215">
        <v>8</v>
      </c>
      <c r="J28" s="215">
        <v>9</v>
      </c>
      <c r="K28" s="215">
        <v>10</v>
      </c>
    </row>
    <row r="29" spans="1:11" x14ac:dyDescent="0.25">
      <c r="A29" s="208" t="s">
        <v>198</v>
      </c>
      <c r="B29" s="209">
        <v>1</v>
      </c>
      <c r="C29" s="209">
        <f t="shared" ref="C29:K29" si="4">1/(1+$B$26)^C27</f>
        <v>1</v>
      </c>
      <c r="D29" s="287">
        <f t="shared" si="4"/>
        <v>1</v>
      </c>
      <c r="E29" s="290">
        <f t="shared" si="4"/>
        <v>1</v>
      </c>
      <c r="F29" s="290">
        <f t="shared" si="4"/>
        <v>1</v>
      </c>
      <c r="G29" s="290">
        <f t="shared" si="4"/>
        <v>1</v>
      </c>
      <c r="H29" s="290">
        <f t="shared" si="4"/>
        <v>1</v>
      </c>
      <c r="I29" s="290">
        <f t="shared" si="4"/>
        <v>1</v>
      </c>
      <c r="J29" s="290">
        <f t="shared" si="4"/>
        <v>1</v>
      </c>
      <c r="K29" s="290">
        <f t="shared" si="4"/>
        <v>1</v>
      </c>
    </row>
    <row r="30" spans="1:11" x14ac:dyDescent="0.25">
      <c r="A30" s="208" t="s">
        <v>199</v>
      </c>
      <c r="B30" s="210">
        <f t="shared" ref="B30:K30" si="5">B15*B29</f>
        <v>0</v>
      </c>
      <c r="C30" s="210">
        <f t="shared" si="5"/>
        <v>0</v>
      </c>
      <c r="D30" s="288">
        <f t="shared" si="5"/>
        <v>0</v>
      </c>
      <c r="E30" s="291">
        <f t="shared" si="5"/>
        <v>0</v>
      </c>
      <c r="F30" s="291">
        <f t="shared" si="5"/>
        <v>0</v>
      </c>
      <c r="G30" s="291">
        <f t="shared" si="5"/>
        <v>0</v>
      </c>
      <c r="H30" s="291">
        <f t="shared" si="5"/>
        <v>0</v>
      </c>
      <c r="I30" s="291">
        <f t="shared" si="5"/>
        <v>0</v>
      </c>
      <c r="J30" s="291">
        <f t="shared" si="5"/>
        <v>0</v>
      </c>
      <c r="K30" s="291">
        <f t="shared" si="5"/>
        <v>0</v>
      </c>
    </row>
    <row r="31" spans="1:11" ht="15.75" x14ac:dyDescent="0.25">
      <c r="A31" s="211" t="s">
        <v>200</v>
      </c>
      <c r="B31" s="212" t="e">
        <f>IRR(B15:K15)</f>
        <v>#NUM!</v>
      </c>
      <c r="C31" s="30"/>
      <c r="D31" s="30"/>
      <c r="E31" s="30"/>
      <c r="F31" s="30"/>
      <c r="G31" s="30"/>
      <c r="H31" s="30"/>
      <c r="I31" s="30"/>
      <c r="J31" s="30"/>
      <c r="K31" s="30"/>
    </row>
    <row r="32" spans="1:11" ht="15.75" x14ac:dyDescent="0.25">
      <c r="A32" s="211" t="s">
        <v>201</v>
      </c>
      <c r="B32" s="213">
        <f>SUM(B30:K30)</f>
        <v>0</v>
      </c>
      <c r="C32" s="30"/>
      <c r="D32" s="30"/>
      <c r="E32" s="30"/>
      <c r="F32" s="30"/>
      <c r="G32" s="30"/>
      <c r="H32" s="30"/>
      <c r="I32" s="30"/>
      <c r="J32" s="30"/>
      <c r="K32" s="30"/>
    </row>
    <row r="33" spans="1:11" x14ac:dyDescent="0.25">
      <c r="A33" s="30"/>
      <c r="B33" s="30">
        <v>0</v>
      </c>
      <c r="C33" s="30"/>
      <c r="D33" s="30"/>
      <c r="E33" s="30"/>
      <c r="F33" s="30"/>
      <c r="G33" s="30"/>
      <c r="H33" s="30"/>
      <c r="I33" s="30"/>
      <c r="J33" s="30"/>
      <c r="K33" s="30"/>
    </row>
    <row r="34" spans="1:11" ht="15.75" x14ac:dyDescent="0.25">
      <c r="A34" s="401" t="s">
        <v>15</v>
      </c>
      <c r="B34" s="401"/>
      <c r="C34" s="401"/>
      <c r="D34" s="401"/>
      <c r="E34" s="401"/>
      <c r="F34" s="401"/>
      <c r="G34" s="309"/>
      <c r="H34" s="309"/>
      <c r="I34" s="309"/>
      <c r="J34" s="309"/>
      <c r="K34" s="309"/>
    </row>
    <row r="35" spans="1:11" x14ac:dyDescent="0.25">
      <c r="A35" s="402" t="s">
        <v>202</v>
      </c>
      <c r="B35" s="402"/>
      <c r="C35" s="402"/>
      <c r="D35" s="402"/>
      <c r="E35" s="402"/>
      <c r="F35" s="402"/>
      <c r="G35" s="309"/>
      <c r="H35" s="309"/>
      <c r="I35" s="309"/>
      <c r="J35" s="309"/>
      <c r="K35" s="309"/>
    </row>
    <row r="36" spans="1:11" ht="42.75" customHeight="1" x14ac:dyDescent="0.25">
      <c r="A36" s="403" t="s">
        <v>203</v>
      </c>
      <c r="B36" s="403"/>
      <c r="C36" s="403"/>
      <c r="D36" s="403"/>
      <c r="E36" s="403"/>
      <c r="F36" s="403"/>
      <c r="G36" s="309"/>
      <c r="H36" s="309"/>
      <c r="I36" s="309"/>
      <c r="J36" s="309"/>
      <c r="K36" s="309"/>
    </row>
    <row r="37" spans="1:11" x14ac:dyDescent="0.25">
      <c r="A37" s="402" t="s">
        <v>204</v>
      </c>
      <c r="B37" s="402"/>
      <c r="C37" s="402"/>
      <c r="D37" s="402"/>
      <c r="E37" s="402"/>
      <c r="F37" s="402"/>
      <c r="G37" s="309"/>
      <c r="H37" s="309"/>
      <c r="I37" s="309"/>
      <c r="J37" s="309"/>
      <c r="K37" s="309"/>
    </row>
    <row r="38" spans="1:11" s="295" customFormat="1" ht="17.25" customHeight="1" x14ac:dyDescent="0.25">
      <c r="A38" s="299"/>
      <c r="B38" s="299"/>
      <c r="C38" s="299"/>
      <c r="D38" s="299"/>
      <c r="E38" s="299"/>
      <c r="F38" s="299"/>
      <c r="G38" s="300"/>
      <c r="H38" s="300"/>
      <c r="I38" s="300"/>
      <c r="J38" s="300"/>
      <c r="K38" s="300"/>
    </row>
  </sheetData>
  <sheetProtection algorithmName="SHA-512" hashValue="DZXpLsh+rtaxdwLoKr5pM1jS9lXqGBde70sFB+YqtrtklddRmuJdeZJ7fFgLk8uFJAgrG+9L/0W3q+iJCjU4Gg==" saltValue="kNlNhsotDfXQ4MOX9bfPBQ==" spinCount="100000" sheet="1" objects="1" scenarios="1"/>
  <mergeCells count="11">
    <mergeCell ref="A25:E25"/>
    <mergeCell ref="A1:E1"/>
    <mergeCell ref="A2:A3"/>
    <mergeCell ref="A20:F20"/>
    <mergeCell ref="A21:F21"/>
    <mergeCell ref="A22:F22"/>
    <mergeCell ref="A27:A28"/>
    <mergeCell ref="A34:F34"/>
    <mergeCell ref="A35:F35"/>
    <mergeCell ref="A36:F36"/>
    <mergeCell ref="A37:F37"/>
  </mergeCells>
  <conditionalFormatting sqref="B31">
    <cfRule type="cellIs" dxfId="1" priority="6" stopIfTrue="1" operator="lessThan">
      <formula>0.05</formula>
    </cfRule>
  </conditionalFormatting>
  <conditionalFormatting sqref="B32">
    <cfRule type="cellIs" dxfId="0" priority="5" stopIfTrue="1" operator="lessThan">
      <formula>0</formula>
    </cfRule>
  </conditionalFormatting>
  <pageMargins left="0.70000000000000007" right="0.70000000000000007" top="0.75" bottom="0.75" header="0.30000000000000004" footer="0.30000000000000004"/>
  <pageSetup paperSize="8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12</vt:i4>
      </vt:variant>
    </vt:vector>
  </HeadingPairs>
  <TitlesOfParts>
    <vt:vector size="12" baseType="lpstr">
      <vt:lpstr>OSNOVNO</vt:lpstr>
      <vt:lpstr>ULAGANJE_IZVORI</vt:lpstr>
      <vt:lpstr>ZEMLJIŠTE</vt:lpstr>
      <vt:lpstr>TROŠKOVI</vt:lpstr>
      <vt:lpstr>ZAPOSLENICI</vt:lpstr>
      <vt:lpstr>AMORTIZACIJA</vt:lpstr>
      <vt:lpstr>KREDIT</vt:lpstr>
      <vt:lpstr>PLAN_PRODAJE</vt:lpstr>
      <vt:lpstr>PRIHODI</vt:lpstr>
      <vt:lpstr>RDG</vt:lpstr>
      <vt:lpstr>FINANCIJSKI_TOK</vt:lpstr>
      <vt:lpstr>EKONOMSKI_TOK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Nevenka Barić</dc:creator>
  <cp:lastModifiedBy>Vinka Čepo</cp:lastModifiedBy>
  <cp:lastPrinted>2026-03-12T11:09:12Z</cp:lastPrinted>
  <dcterms:created xsi:type="dcterms:W3CDTF">2025-10-09T12:54:03Z</dcterms:created>
  <dcterms:modified xsi:type="dcterms:W3CDTF">2026-03-17T11:29:14Z</dcterms:modified>
</cp:coreProperties>
</file>