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mkralik\Documents\Melita\2025\KONSOLIDACIJA 2024\KONSOLIDIRANI IZVJEŠTAJ 2024.- KONAČNA VERZIJA\"/>
    </mc:Choice>
  </mc:AlternateContent>
  <xr:revisionPtr revIDLastSave="0" documentId="13_ncr:1_{58321EB9-FBEF-48F3-81E0-48C89738E2D7}"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c r="F316" i="9"/>
  <c r="F315" i="9" s="1"/>
  <c r="F314" i="9"/>
  <c r="F313" i="9"/>
  <c r="F312" i="9"/>
  <c r="F311" i="9"/>
  <c r="F310" i="9"/>
  <c r="H309" i="9"/>
  <c r="G309" i="9"/>
  <c r="E309" i="9" s="1"/>
  <c r="B309" i="9" s="1"/>
  <c r="F309" i="9"/>
  <c r="F308" i="9"/>
  <c r="H307" i="9"/>
  <c r="G307" i="9"/>
  <c r="E307" i="9" s="1"/>
  <c r="B307" i="9" s="1"/>
  <c r="F307" i="9"/>
  <c r="H306" i="9"/>
  <c r="G306" i="9"/>
  <c r="E306" i="9" s="1"/>
  <c r="B306" i="9" s="1"/>
  <c r="F306" i="9"/>
  <c r="H305" i="9"/>
  <c r="G305" i="9"/>
  <c r="F305" i="9"/>
  <c r="H304" i="9"/>
  <c r="G304" i="9"/>
  <c r="E304" i="9" s="1"/>
  <c r="B304" i="9" s="1"/>
  <c r="F304" i="9"/>
  <c r="H303" i="9"/>
  <c r="G303" i="9"/>
  <c r="F303" i="9"/>
  <c r="H302" i="9"/>
  <c r="G302" i="9"/>
  <c r="E302" i="9" s="1"/>
  <c r="B302" i="9" s="1"/>
  <c r="F302" i="9"/>
  <c r="H301" i="9"/>
  <c r="G301" i="9"/>
  <c r="E301" i="9" s="1"/>
  <c r="B301" i="9" s="1"/>
  <c r="F301" i="9"/>
  <c r="H300" i="9"/>
  <c r="G300" i="9"/>
  <c r="F300" i="9"/>
  <c r="H299" i="9"/>
  <c r="G299" i="9"/>
  <c r="E299" i="9" s="1"/>
  <c r="B299" i="9" s="1"/>
  <c r="F299" i="9"/>
  <c r="H298" i="9"/>
  <c r="G298" i="9"/>
  <c r="F298" i="9"/>
  <c r="H297" i="9"/>
  <c r="G297" i="9"/>
  <c r="E297" i="9" s="1"/>
  <c r="B297" i="9" s="1"/>
  <c r="F297" i="9"/>
  <c r="H296" i="9"/>
  <c r="G296" i="9"/>
  <c r="F296" i="9"/>
  <c r="H295" i="9"/>
  <c r="G295" i="9"/>
  <c r="F295" i="9"/>
  <c r="H294" i="9"/>
  <c r="E294" i="9" s="1"/>
  <c r="B294" i="9" s="1"/>
  <c r="G294" i="9"/>
  <c r="F294" i="9"/>
  <c r="H293" i="9"/>
  <c r="G293" i="9"/>
  <c r="F293" i="9"/>
  <c r="H292" i="9"/>
  <c r="G292" i="9"/>
  <c r="F292" i="9"/>
  <c r="F291" i="9"/>
  <c r="F290" i="9"/>
  <c r="H289" i="9"/>
  <c r="G289" i="9"/>
  <c r="E289" i="9" s="1"/>
  <c r="B289" i="9" s="1"/>
  <c r="F289" i="9"/>
  <c r="H288" i="9"/>
  <c r="G288" i="9"/>
  <c r="F288" i="9"/>
  <c r="H287" i="9"/>
  <c r="G287" i="9"/>
  <c r="F287" i="9"/>
  <c r="H286" i="9"/>
  <c r="G286" i="9"/>
  <c r="F286" i="9"/>
  <c r="F285" i="9"/>
  <c r="H284" i="9"/>
  <c r="G284" i="9"/>
  <c r="F284" i="9"/>
  <c r="H283" i="9"/>
  <c r="G283" i="9"/>
  <c r="F283" i="9"/>
  <c r="H282" i="9"/>
  <c r="G282" i="9"/>
  <c r="F282" i="9"/>
  <c r="F281" i="9"/>
  <c r="F280" i="9"/>
  <c r="F279" i="9"/>
  <c r="F278" i="9"/>
  <c r="F277" i="9" s="1"/>
  <c r="F276" i="9"/>
  <c r="L275" i="9"/>
  <c r="F275" i="9" s="1"/>
  <c r="H275" i="9"/>
  <c r="F274" i="9"/>
  <c r="H273" i="9"/>
  <c r="F273" i="9"/>
  <c r="E272" i="9"/>
  <c r="M271" i="9"/>
  <c r="L271" i="9"/>
  <c r="F271" i="9" s="1"/>
  <c r="E271" i="9"/>
  <c r="M270" i="9"/>
  <c r="L270" i="9"/>
  <c r="F270" i="9" s="1"/>
  <c r="E270" i="9"/>
  <c r="M269" i="9"/>
  <c r="L269" i="9"/>
  <c r="F269" i="9" s="1"/>
  <c r="B269" i="9" s="1"/>
  <c r="E269" i="9"/>
  <c r="M268" i="9"/>
  <c r="L268" i="9"/>
  <c r="E268" i="9"/>
  <c r="M267" i="9"/>
  <c r="L267" i="9"/>
  <c r="F267" i="9" s="1"/>
  <c r="E267" i="9"/>
  <c r="M266" i="9"/>
  <c r="L266" i="9"/>
  <c r="E266" i="9"/>
  <c r="M265" i="9"/>
  <c r="L265" i="9"/>
  <c r="E265" i="9"/>
  <c r="M264" i="9"/>
  <c r="L264" i="9"/>
  <c r="E264" i="9"/>
  <c r="M263" i="9"/>
  <c r="L263" i="9"/>
  <c r="F263" i="9"/>
  <c r="E263" i="9"/>
  <c r="M262" i="9"/>
  <c r="L262" i="9"/>
  <c r="F262" i="9" s="1"/>
  <c r="E262" i="9"/>
  <c r="M261" i="9"/>
  <c r="L261" i="9"/>
  <c r="F261" i="9" s="1"/>
  <c r="B261" i="9" s="1"/>
  <c r="E261" i="9"/>
  <c r="M260" i="9"/>
  <c r="L260" i="9"/>
  <c r="E260" i="9"/>
  <c r="M259" i="9"/>
  <c r="L259" i="9"/>
  <c r="F259" i="9" s="1"/>
  <c r="E259" i="9"/>
  <c r="M258" i="9"/>
  <c r="L258" i="9"/>
  <c r="E258" i="9"/>
  <c r="M257" i="9"/>
  <c r="L257" i="9"/>
  <c r="E257" i="9"/>
  <c r="M256" i="9"/>
  <c r="L256" i="9"/>
  <c r="F256" i="9" s="1"/>
  <c r="B256" i="9" s="1"/>
  <c r="E256" i="9"/>
  <c r="M255" i="9"/>
  <c r="L255" i="9"/>
  <c r="F255" i="9"/>
  <c r="E255" i="9"/>
  <c r="M254" i="9"/>
  <c r="F254" i="9" s="1"/>
  <c r="L254" i="9"/>
  <c r="E254" i="9"/>
  <c r="M253" i="9"/>
  <c r="L253" i="9"/>
  <c r="E253" i="9"/>
  <c r="M252" i="9"/>
  <c r="L252" i="9"/>
  <c r="F252" i="9" s="1"/>
  <c r="E252" i="9"/>
  <c r="M251" i="9"/>
  <c r="F251" i="9" s="1"/>
  <c r="L251" i="9"/>
  <c r="E251" i="9"/>
  <c r="M250" i="9"/>
  <c r="L250" i="9"/>
  <c r="E250" i="9"/>
  <c r="M249" i="9"/>
  <c r="L249" i="9"/>
  <c r="F249" i="9" s="1"/>
  <c r="B249" i="9" s="1"/>
  <c r="E249" i="9"/>
  <c r="M248" i="9"/>
  <c r="L248" i="9"/>
  <c r="E248" i="9"/>
  <c r="M247" i="9"/>
  <c r="F247" i="9" s="1"/>
  <c r="L247" i="9"/>
  <c r="E247" i="9"/>
  <c r="M246" i="9"/>
  <c r="L246" i="9"/>
  <c r="F246" i="9"/>
  <c r="E246" i="9"/>
  <c r="M245" i="9"/>
  <c r="L245" i="9"/>
  <c r="E245" i="9"/>
  <c r="M244" i="9"/>
  <c r="L244" i="9"/>
  <c r="E244" i="9"/>
  <c r="M243" i="9"/>
  <c r="L243" i="9"/>
  <c r="F243" i="9"/>
  <c r="E243" i="9"/>
  <c r="M242" i="9"/>
  <c r="L242" i="9"/>
  <c r="E242" i="9"/>
  <c r="M241" i="9"/>
  <c r="L241" i="9"/>
  <c r="F241" i="9" s="1"/>
  <c r="B241" i="9" s="1"/>
  <c r="E241" i="9"/>
  <c r="M240" i="9"/>
  <c r="L240" i="9"/>
  <c r="E240" i="9"/>
  <c r="M239" i="9"/>
  <c r="F239" i="9" s="1"/>
  <c r="L239" i="9"/>
  <c r="E239" i="9"/>
  <c r="B239" i="9" s="1"/>
  <c r="M238" i="9"/>
  <c r="L238" i="9"/>
  <c r="F238" i="9" s="1"/>
  <c r="E238" i="9"/>
  <c r="M237" i="9"/>
  <c r="L237" i="9"/>
  <c r="F237" i="9" s="1"/>
  <c r="B237" i="9" s="1"/>
  <c r="E237" i="9"/>
  <c r="M236" i="9"/>
  <c r="L236" i="9"/>
  <c r="E236" i="9"/>
  <c r="M235" i="9"/>
  <c r="L235" i="9"/>
  <c r="F235" i="9" s="1"/>
  <c r="E235" i="9"/>
  <c r="M234" i="9"/>
  <c r="L234" i="9"/>
  <c r="F234" i="9" s="1"/>
  <c r="E234" i="9"/>
  <c r="M233" i="9"/>
  <c r="L233" i="9"/>
  <c r="E233" i="9"/>
  <c r="M232" i="9"/>
  <c r="L232" i="9"/>
  <c r="F232" i="9" s="1"/>
  <c r="E232" i="9"/>
  <c r="B232" i="9"/>
  <c r="M231" i="9"/>
  <c r="L231" i="9"/>
  <c r="F231" i="9" s="1"/>
  <c r="E231" i="9"/>
  <c r="M230" i="9"/>
  <c r="L230" i="9"/>
  <c r="F230" i="9" s="1"/>
  <c r="E230" i="9"/>
  <c r="M229" i="9"/>
  <c r="L229" i="9"/>
  <c r="F229" i="9" s="1"/>
  <c r="B229" i="9" s="1"/>
  <c r="E229" i="9"/>
  <c r="M228" i="9"/>
  <c r="L228" i="9"/>
  <c r="E228" i="9"/>
  <c r="M227" i="9"/>
  <c r="L227" i="9"/>
  <c r="F227" i="9" s="1"/>
  <c r="E227" i="9"/>
  <c r="M226" i="9"/>
  <c r="L226" i="9"/>
  <c r="E226" i="9"/>
  <c r="M225" i="9"/>
  <c r="L225" i="9"/>
  <c r="F225" i="9" s="1"/>
  <c r="B225" i="9" s="1"/>
  <c r="E225" i="9"/>
  <c r="M224" i="9"/>
  <c r="L224" i="9"/>
  <c r="E224" i="9"/>
  <c r="M223" i="9"/>
  <c r="L223" i="9"/>
  <c r="F223" i="9" s="1"/>
  <c r="E223" i="9"/>
  <c r="M222" i="9"/>
  <c r="L222" i="9"/>
  <c r="E222" i="9"/>
  <c r="M221" i="9"/>
  <c r="L221" i="9"/>
  <c r="F221" i="9" s="1"/>
  <c r="B221" i="9" s="1"/>
  <c r="E221" i="9"/>
  <c r="M220" i="9"/>
  <c r="L220" i="9"/>
  <c r="E220" i="9"/>
  <c r="M219" i="9"/>
  <c r="L219" i="9"/>
  <c r="F219" i="9" s="1"/>
  <c r="E219" i="9"/>
  <c r="M218" i="9"/>
  <c r="L218" i="9"/>
  <c r="E218" i="9"/>
  <c r="M217" i="9"/>
  <c r="L217" i="9"/>
  <c r="E217" i="9"/>
  <c r="M216" i="9"/>
  <c r="L216" i="9"/>
  <c r="E216" i="9"/>
  <c r="M215" i="9"/>
  <c r="L215" i="9"/>
  <c r="E215" i="9"/>
  <c r="M214" i="9"/>
  <c r="L214" i="9"/>
  <c r="F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H158" i="9"/>
  <c r="G158" i="9"/>
  <c r="E158" i="9" s="1"/>
  <c r="B158" i="9" s="1"/>
  <c r="F158" i="9"/>
  <c r="H157" i="9"/>
  <c r="G157" i="9"/>
  <c r="F157" i="9"/>
  <c r="H156" i="9"/>
  <c r="G156" i="9"/>
  <c r="E156" i="9" s="1"/>
  <c r="B156" i="9" s="1"/>
  <c r="F156" i="9"/>
  <c r="H155" i="9"/>
  <c r="G155" i="9"/>
  <c r="E155" i="9" s="1"/>
  <c r="B155" i="9" s="1"/>
  <c r="F155" i="9"/>
  <c r="H154" i="9"/>
  <c r="G154" i="9"/>
  <c r="E154" i="9" s="1"/>
  <c r="B154" i="9" s="1"/>
  <c r="F154" i="9"/>
  <c r="H153" i="9"/>
  <c r="G153" i="9"/>
  <c r="F153" i="9"/>
  <c r="H152" i="9"/>
  <c r="G152" i="9"/>
  <c r="F152" i="9"/>
  <c r="H151" i="9"/>
  <c r="E151" i="9" s="1"/>
  <c r="B151" i="9" s="1"/>
  <c r="G151" i="9"/>
  <c r="F151" i="9"/>
  <c r="H150" i="9"/>
  <c r="E150" i="9" s="1"/>
  <c r="B150" i="9" s="1"/>
  <c r="G150" i="9"/>
  <c r="F150" i="9"/>
  <c r="H149" i="9"/>
  <c r="G149" i="9"/>
  <c r="F149" i="9"/>
  <c r="H148" i="9"/>
  <c r="G148" i="9"/>
  <c r="F148" i="9"/>
  <c r="H147" i="9"/>
  <c r="G147" i="9"/>
  <c r="E147" i="9" s="1"/>
  <c r="B147" i="9" s="1"/>
  <c r="F147" i="9"/>
  <c r="H146" i="9"/>
  <c r="G146" i="9"/>
  <c r="F146" i="9"/>
  <c r="H145" i="9"/>
  <c r="G145" i="9"/>
  <c r="F145" i="9"/>
  <c r="H144" i="9"/>
  <c r="G144" i="9"/>
  <c r="F144" i="9"/>
  <c r="F143" i="9"/>
  <c r="H142" i="9"/>
  <c r="G142" i="9"/>
  <c r="E142" i="9" s="1"/>
  <c r="B142" i="9" s="1"/>
  <c r="F142" i="9"/>
  <c r="H141" i="9"/>
  <c r="G141" i="9"/>
  <c r="F141" i="9"/>
  <c r="H140" i="9"/>
  <c r="G140" i="9"/>
  <c r="E140" i="9" s="1"/>
  <c r="B140" i="9" s="1"/>
  <c r="F140" i="9"/>
  <c r="H139" i="9"/>
  <c r="G139" i="9"/>
  <c r="F139" i="9"/>
  <c r="E139" i="9"/>
  <c r="B139" i="9"/>
  <c r="H138" i="9"/>
  <c r="G138" i="9"/>
  <c r="E138" i="9" s="1"/>
  <c r="B138" i="9" s="1"/>
  <c r="F138" i="9"/>
  <c r="H137" i="9"/>
  <c r="G137" i="9"/>
  <c r="E137" i="9" s="1"/>
  <c r="F137" i="9"/>
  <c r="H136" i="9"/>
  <c r="G136" i="9"/>
  <c r="F136" i="9"/>
  <c r="H135" i="9"/>
  <c r="E135" i="9" s="1"/>
  <c r="B135" i="9" s="1"/>
  <c r="G135" i="9"/>
  <c r="F135" i="9"/>
  <c r="H134" i="9"/>
  <c r="G134" i="9"/>
  <c r="E134" i="9" s="1"/>
  <c r="B134" i="9" s="1"/>
  <c r="F134" i="9"/>
  <c r="H133" i="9"/>
  <c r="G133" i="9"/>
  <c r="E133" i="9" s="1"/>
  <c r="B133" i="9" s="1"/>
  <c r="F133" i="9"/>
  <c r="H132" i="9"/>
  <c r="G132" i="9"/>
  <c r="E132" i="9" s="1"/>
  <c r="B132" i="9" s="1"/>
  <c r="F132" i="9"/>
  <c r="H131" i="9"/>
  <c r="E131" i="9" s="1"/>
  <c r="B131" i="9" s="1"/>
  <c r="G131" i="9"/>
  <c r="F131" i="9"/>
  <c r="H130" i="9"/>
  <c r="G130" i="9"/>
  <c r="F130" i="9"/>
  <c r="E130" i="9"/>
  <c r="B130" i="9" s="1"/>
  <c r="H129" i="9"/>
  <c r="G129" i="9"/>
  <c r="E129" i="9" s="1"/>
  <c r="B129" i="9" s="1"/>
  <c r="F129" i="9"/>
  <c r="H128" i="9"/>
  <c r="G128" i="9"/>
  <c r="E128" i="9" s="1"/>
  <c r="B128" i="9" s="1"/>
  <c r="F128" i="9"/>
  <c r="H127" i="9"/>
  <c r="G127" i="9"/>
  <c r="F127" i="9"/>
  <c r="H126" i="9"/>
  <c r="G126" i="9"/>
  <c r="E126" i="9" s="1"/>
  <c r="B126" i="9" s="1"/>
  <c r="F126" i="9"/>
  <c r="H125" i="9"/>
  <c r="G125" i="9"/>
  <c r="F125" i="9"/>
  <c r="H124" i="9"/>
  <c r="G124" i="9"/>
  <c r="E124" i="9" s="1"/>
  <c r="B124" i="9" s="1"/>
  <c r="F124" i="9"/>
  <c r="H123" i="9"/>
  <c r="G123" i="9"/>
  <c r="E123" i="9" s="1"/>
  <c r="B123" i="9" s="1"/>
  <c r="F123" i="9"/>
  <c r="H122" i="9"/>
  <c r="G122" i="9"/>
  <c r="E122" i="9" s="1"/>
  <c r="B122" i="9" s="1"/>
  <c r="F122" i="9"/>
  <c r="H121" i="9"/>
  <c r="G121" i="9"/>
  <c r="E121" i="9" s="1"/>
  <c r="B121" i="9" s="1"/>
  <c r="F121" i="9"/>
  <c r="H120" i="9"/>
  <c r="G120" i="9"/>
  <c r="E120" i="9" s="1"/>
  <c r="B120" i="9" s="1"/>
  <c r="F120" i="9"/>
  <c r="H119" i="9"/>
  <c r="E119" i="9" s="1"/>
  <c r="B119" i="9" s="1"/>
  <c r="G119" i="9"/>
  <c r="F119" i="9"/>
  <c r="H118" i="9"/>
  <c r="G118" i="9"/>
  <c r="E118" i="9" s="1"/>
  <c r="B118" i="9" s="1"/>
  <c r="F118" i="9"/>
  <c r="H117" i="9"/>
  <c r="G117" i="9"/>
  <c r="E117" i="9" s="1"/>
  <c r="B117" i="9" s="1"/>
  <c r="F117" i="9"/>
  <c r="H116" i="9"/>
  <c r="G116" i="9"/>
  <c r="E116" i="9" s="1"/>
  <c r="B116" i="9" s="1"/>
  <c r="F116" i="9"/>
  <c r="H115" i="9"/>
  <c r="G115" i="9"/>
  <c r="E115" i="9" s="1"/>
  <c r="B115" i="9" s="1"/>
  <c r="F115" i="9"/>
  <c r="H114" i="9"/>
  <c r="G114" i="9"/>
  <c r="F114" i="9"/>
  <c r="H113" i="9"/>
  <c r="G113" i="9"/>
  <c r="E113" i="9" s="1"/>
  <c r="F113" i="9"/>
  <c r="H112" i="9"/>
  <c r="G112" i="9"/>
  <c r="F112" i="9"/>
  <c r="H111" i="9"/>
  <c r="G111" i="9"/>
  <c r="F111" i="9"/>
  <c r="H110" i="9"/>
  <c r="E110" i="9" s="1"/>
  <c r="B110" i="9" s="1"/>
  <c r="G110" i="9"/>
  <c r="F110" i="9"/>
  <c r="H109" i="9"/>
  <c r="G109" i="9"/>
  <c r="E109" i="9" s="1"/>
  <c r="B109" i="9" s="1"/>
  <c r="F109" i="9"/>
  <c r="H108" i="9"/>
  <c r="G108" i="9"/>
  <c r="E108" i="9" s="1"/>
  <c r="B108" i="9" s="1"/>
  <c r="F108" i="9"/>
  <c r="H107" i="9"/>
  <c r="G107" i="9"/>
  <c r="F107" i="9"/>
  <c r="H106" i="9"/>
  <c r="G106" i="9"/>
  <c r="F106" i="9"/>
  <c r="E106" i="9"/>
  <c r="B106" i="9" s="1"/>
  <c r="H105" i="9"/>
  <c r="G105" i="9"/>
  <c r="E105" i="9" s="1"/>
  <c r="F105" i="9"/>
  <c r="H104" i="9"/>
  <c r="G104" i="9"/>
  <c r="E104" i="9" s="1"/>
  <c r="B104" i="9" s="1"/>
  <c r="F104" i="9"/>
  <c r="H103" i="9"/>
  <c r="G103" i="9"/>
  <c r="F103" i="9"/>
  <c r="H102" i="9"/>
  <c r="E102" i="9" s="1"/>
  <c r="B102" i="9" s="1"/>
  <c r="G102" i="9"/>
  <c r="F102" i="9"/>
  <c r="H101" i="9"/>
  <c r="G101" i="9"/>
  <c r="F101" i="9"/>
  <c r="H100" i="9"/>
  <c r="G100" i="9"/>
  <c r="F100" i="9"/>
  <c r="H99" i="9"/>
  <c r="G99" i="9"/>
  <c r="E99" i="9" s="1"/>
  <c r="B99" i="9" s="1"/>
  <c r="F99" i="9"/>
  <c r="H98" i="9"/>
  <c r="G98" i="9"/>
  <c r="E98" i="9" s="1"/>
  <c r="B98" i="9" s="1"/>
  <c r="F98" i="9"/>
  <c r="H97" i="9"/>
  <c r="G97" i="9"/>
  <c r="E97" i="9" s="1"/>
  <c r="B97" i="9" s="1"/>
  <c r="F97" i="9"/>
  <c r="H96" i="9"/>
  <c r="G96" i="9"/>
  <c r="E96" i="9" s="1"/>
  <c r="B96" i="9" s="1"/>
  <c r="F96" i="9"/>
  <c r="H95" i="9"/>
  <c r="E95" i="9" s="1"/>
  <c r="B95" i="9" s="1"/>
  <c r="G95" i="9"/>
  <c r="F95" i="9"/>
  <c r="H94" i="9"/>
  <c r="G94" i="9"/>
  <c r="E94" i="9" s="1"/>
  <c r="B94" i="9" s="1"/>
  <c r="F94" i="9"/>
  <c r="H93" i="9"/>
  <c r="G93" i="9"/>
  <c r="E93" i="9" s="1"/>
  <c r="B93" i="9" s="1"/>
  <c r="F93" i="9"/>
  <c r="H92" i="9"/>
  <c r="G92" i="9"/>
  <c r="E92" i="9" s="1"/>
  <c r="B92" i="9" s="1"/>
  <c r="F92" i="9"/>
  <c r="H91" i="9"/>
  <c r="G91" i="9"/>
  <c r="F91" i="9"/>
  <c r="H90" i="9"/>
  <c r="G90" i="9"/>
  <c r="F90" i="9"/>
  <c r="H89" i="9"/>
  <c r="G89" i="9"/>
  <c r="F89" i="9"/>
  <c r="H88" i="9"/>
  <c r="G88" i="9"/>
  <c r="E88" i="9" s="1"/>
  <c r="B88" i="9" s="1"/>
  <c r="F88" i="9"/>
  <c r="H87" i="9"/>
  <c r="G87" i="9"/>
  <c r="F87" i="9"/>
  <c r="H86" i="9"/>
  <c r="G86" i="9"/>
  <c r="E86" i="9" s="1"/>
  <c r="B86" i="9" s="1"/>
  <c r="F86" i="9"/>
  <c r="H85" i="9"/>
  <c r="G85" i="9"/>
  <c r="F85" i="9"/>
  <c r="E85" i="9"/>
  <c r="B85" i="9" s="1"/>
  <c r="H84" i="9"/>
  <c r="G84" i="9"/>
  <c r="E84" i="9" s="1"/>
  <c r="B84" i="9" s="1"/>
  <c r="F84" i="9"/>
  <c r="H83" i="9"/>
  <c r="G83" i="9"/>
  <c r="F83" i="9"/>
  <c r="H82" i="9"/>
  <c r="G82" i="9"/>
  <c r="F82" i="9"/>
  <c r="H81" i="9"/>
  <c r="G81" i="9"/>
  <c r="E81" i="9" s="1"/>
  <c r="B81" i="9" s="1"/>
  <c r="F81" i="9"/>
  <c r="H80" i="9"/>
  <c r="G80" i="9"/>
  <c r="E80" i="9" s="1"/>
  <c r="B80" i="9" s="1"/>
  <c r="F80" i="9"/>
  <c r="H79" i="9"/>
  <c r="G79" i="9"/>
  <c r="F79" i="9"/>
  <c r="H78" i="9"/>
  <c r="G78" i="9"/>
  <c r="F78" i="9"/>
  <c r="E78" i="9"/>
  <c r="B78" i="9" s="1"/>
  <c r="H77" i="9"/>
  <c r="G77" i="9"/>
  <c r="E77" i="9" s="1"/>
  <c r="B77" i="9" s="1"/>
  <c r="F77" i="9"/>
  <c r="H76" i="9"/>
  <c r="G76" i="9"/>
  <c r="F76" i="9"/>
  <c r="H75" i="9"/>
  <c r="G75" i="9"/>
  <c r="F75" i="9"/>
  <c r="H74" i="9"/>
  <c r="G74" i="9"/>
  <c r="E74" i="9" s="1"/>
  <c r="B74" i="9" s="1"/>
  <c r="F74" i="9"/>
  <c r="H73" i="9"/>
  <c r="G73" i="9"/>
  <c r="E73" i="9" s="1"/>
  <c r="F73" i="9"/>
  <c r="H72" i="9"/>
  <c r="G72" i="9"/>
  <c r="E72" i="9" s="1"/>
  <c r="B72" i="9" s="1"/>
  <c r="F72" i="9"/>
  <c r="H71" i="9"/>
  <c r="G71" i="9"/>
  <c r="F71" i="9"/>
  <c r="H70" i="9"/>
  <c r="G70" i="9"/>
  <c r="F70" i="9"/>
  <c r="E70" i="9"/>
  <c r="B70" i="9" s="1"/>
  <c r="H69" i="9"/>
  <c r="G69" i="9"/>
  <c r="E69" i="9" s="1"/>
  <c r="B69" i="9" s="1"/>
  <c r="F69" i="9"/>
  <c r="H68" i="9"/>
  <c r="G68" i="9"/>
  <c r="E68" i="9" s="1"/>
  <c r="B68" i="9" s="1"/>
  <c r="F68" i="9"/>
  <c r="H67" i="9"/>
  <c r="G67" i="9"/>
  <c r="E67" i="9" s="1"/>
  <c r="B67" i="9" s="1"/>
  <c r="F67" i="9"/>
  <c r="H66" i="9"/>
  <c r="G66" i="9"/>
  <c r="E66" i="9" s="1"/>
  <c r="B66" i="9" s="1"/>
  <c r="F66" i="9"/>
  <c r="H65" i="9"/>
  <c r="G65" i="9"/>
  <c r="F65" i="9"/>
  <c r="H64" i="9"/>
  <c r="G64" i="9"/>
  <c r="E64" i="9" s="1"/>
  <c r="B64" i="9" s="1"/>
  <c r="F64" i="9"/>
  <c r="H63" i="9"/>
  <c r="G63" i="9"/>
  <c r="F63" i="9"/>
  <c r="H62" i="9"/>
  <c r="G62" i="9"/>
  <c r="E62" i="9" s="1"/>
  <c r="B62" i="9" s="1"/>
  <c r="F62" i="9"/>
  <c r="H61" i="9"/>
  <c r="G61" i="9"/>
  <c r="F61" i="9"/>
  <c r="H60" i="9"/>
  <c r="G60" i="9"/>
  <c r="E60" i="9" s="1"/>
  <c r="B60" i="9" s="1"/>
  <c r="F60" i="9"/>
  <c r="H59" i="9"/>
  <c r="G59" i="9"/>
  <c r="F59" i="9"/>
  <c r="H58" i="9"/>
  <c r="G58" i="9"/>
  <c r="E58" i="9" s="1"/>
  <c r="B58" i="9" s="1"/>
  <c r="F58" i="9"/>
  <c r="H57" i="9"/>
  <c r="G57" i="9"/>
  <c r="F57" i="9"/>
  <c r="H56" i="9"/>
  <c r="G56" i="9"/>
  <c r="E56" i="9" s="1"/>
  <c r="B56" i="9" s="1"/>
  <c r="F56" i="9"/>
  <c r="H55" i="9"/>
  <c r="G55" i="9"/>
  <c r="E55" i="9" s="1"/>
  <c r="B55" i="9" s="1"/>
  <c r="F55" i="9"/>
  <c r="H54" i="9"/>
  <c r="E54" i="9" s="1"/>
  <c r="B54" i="9" s="1"/>
  <c r="G54" i="9"/>
  <c r="F54" i="9"/>
  <c r="H53" i="9"/>
  <c r="G53" i="9"/>
  <c r="F53" i="9"/>
  <c r="H52" i="9"/>
  <c r="G52" i="9"/>
  <c r="E52" i="9" s="1"/>
  <c r="B52" i="9" s="1"/>
  <c r="F52" i="9"/>
  <c r="H51" i="9"/>
  <c r="G51" i="9"/>
  <c r="E51" i="9" s="1"/>
  <c r="B51" i="9" s="1"/>
  <c r="F51" i="9"/>
  <c r="H50" i="9"/>
  <c r="G50" i="9"/>
  <c r="F50" i="9"/>
  <c r="E50" i="9"/>
  <c r="B50" i="9" s="1"/>
  <c r="H49" i="9"/>
  <c r="G49" i="9"/>
  <c r="F49" i="9"/>
  <c r="H48" i="9"/>
  <c r="G48" i="9"/>
  <c r="E48" i="9" s="1"/>
  <c r="B48" i="9" s="1"/>
  <c r="F48" i="9"/>
  <c r="H47" i="9"/>
  <c r="G47" i="9"/>
  <c r="F47" i="9"/>
  <c r="H46" i="9"/>
  <c r="G46" i="9"/>
  <c r="E46" i="9" s="1"/>
  <c r="B46" i="9" s="1"/>
  <c r="F46" i="9"/>
  <c r="H45" i="9"/>
  <c r="G45" i="9"/>
  <c r="E45" i="9" s="1"/>
  <c r="B45" i="9" s="1"/>
  <c r="F45" i="9"/>
  <c r="H44" i="9"/>
  <c r="G44" i="9"/>
  <c r="F44" i="9"/>
  <c r="H43" i="9"/>
  <c r="E43" i="9" s="1"/>
  <c r="B43" i="9" s="1"/>
  <c r="G43" i="9"/>
  <c r="F43" i="9"/>
  <c r="H42" i="9"/>
  <c r="G42" i="9"/>
  <c r="F42" i="9"/>
  <c r="H41" i="9"/>
  <c r="G41" i="9"/>
  <c r="E41" i="9" s="1"/>
  <c r="F41" i="9"/>
  <c r="H40" i="9"/>
  <c r="G40" i="9"/>
  <c r="E40" i="9" s="1"/>
  <c r="B40" i="9" s="1"/>
  <c r="F40" i="9"/>
  <c r="H39" i="9"/>
  <c r="G39" i="9"/>
  <c r="F39" i="9"/>
  <c r="H38" i="9"/>
  <c r="G38" i="9"/>
  <c r="F38" i="9"/>
  <c r="H37" i="9"/>
  <c r="G37" i="9"/>
  <c r="E37" i="9" s="1"/>
  <c r="B37" i="9" s="1"/>
  <c r="F37" i="9"/>
  <c r="H36" i="9"/>
  <c r="G36" i="9"/>
  <c r="F36" i="9"/>
  <c r="H35" i="9"/>
  <c r="G35" i="9"/>
  <c r="F35" i="9"/>
  <c r="H34" i="9"/>
  <c r="G34" i="9"/>
  <c r="F34" i="9"/>
  <c r="H33" i="9"/>
  <c r="G33" i="9"/>
  <c r="E33" i="9" s="1"/>
  <c r="B33" i="9" s="1"/>
  <c r="F33" i="9"/>
  <c r="H32" i="9"/>
  <c r="G32" i="9"/>
  <c r="F32" i="9"/>
  <c r="H31" i="9"/>
  <c r="G31" i="9"/>
  <c r="F31" i="9"/>
  <c r="H30" i="9"/>
  <c r="G30" i="9"/>
  <c r="E30" i="9" s="1"/>
  <c r="B30" i="9" s="1"/>
  <c r="F30" i="9"/>
  <c r="H29" i="9"/>
  <c r="G29" i="9"/>
  <c r="F29" i="9"/>
  <c r="H28" i="9"/>
  <c r="G28" i="9"/>
  <c r="F28" i="9"/>
  <c r="H27" i="9"/>
  <c r="G27" i="9"/>
  <c r="F27" i="9"/>
  <c r="H26" i="9"/>
  <c r="G26" i="9"/>
  <c r="F26" i="9"/>
  <c r="H25" i="9"/>
  <c r="G25" i="9"/>
  <c r="E25" i="9" s="1"/>
  <c r="F25" i="9"/>
  <c r="H24" i="9"/>
  <c r="G24" i="9"/>
  <c r="E24" i="9" s="1"/>
  <c r="B24" i="9" s="1"/>
  <c r="F24" i="9"/>
  <c r="H23" i="9"/>
  <c r="G23" i="9"/>
  <c r="E23" i="9" s="1"/>
  <c r="B23" i="9" s="1"/>
  <c r="F23" i="9"/>
  <c r="H22" i="9"/>
  <c r="G22" i="9"/>
  <c r="E22" i="9" s="1"/>
  <c r="B22" i="9" s="1"/>
  <c r="F22" i="9"/>
  <c r="F21" i="9"/>
  <c r="F4" i="9"/>
  <c r="O3" i="9"/>
  <c r="G275" i="9" s="1"/>
  <c r="E275" i="9" s="1"/>
  <c r="I3" i="9"/>
  <c r="H3" i="9"/>
  <c r="G3" i="9"/>
  <c r="D101" i="8"/>
  <c r="C1576" i="1" s="1"/>
  <c r="D95" i="8"/>
  <c r="C1570" i="1" s="1"/>
  <c r="D90" i="8"/>
  <c r="D85" i="8"/>
  <c r="D80" i="8"/>
  <c r="D75" i="8"/>
  <c r="D70" i="8"/>
  <c r="D65" i="8"/>
  <c r="C1540" i="1" s="1"/>
  <c r="D60" i="8"/>
  <c r="D55" i="8"/>
  <c r="D50" i="8"/>
  <c r="D44" i="8"/>
  <c r="D36" i="8"/>
  <c r="D26" i="8"/>
  <c r="D18" i="8"/>
  <c r="D8" i="8"/>
  <c r="D6" i="8" s="1"/>
  <c r="E44" i="7"/>
  <c r="E38" i="7" s="1"/>
  <c r="I31" i="3" s="1"/>
  <c r="D44" i="7"/>
  <c r="E39" i="7"/>
  <c r="D39" i="7"/>
  <c r="E30" i="7"/>
  <c r="D30" i="7"/>
  <c r="E23" i="7"/>
  <c r="E22" i="7" s="1"/>
  <c r="D1453" i="1" s="1"/>
  <c r="D23" i="7"/>
  <c r="E14" i="7"/>
  <c r="D1445" i="1" s="1"/>
  <c r="D14" i="7"/>
  <c r="E7" i="7"/>
  <c r="D7" i="7"/>
  <c r="F140" i="6"/>
  <c r="F139" i="6"/>
  <c r="F138" i="6"/>
  <c r="F137" i="6"/>
  <c r="F136" i="6"/>
  <c r="F135" i="6"/>
  <c r="F134" i="6"/>
  <c r="F133" i="6"/>
  <c r="F132" i="6"/>
  <c r="F131" i="6"/>
  <c r="E130" i="6"/>
  <c r="E129" i="6" s="1"/>
  <c r="D1423" i="1" s="1"/>
  <c r="D130" i="6"/>
  <c r="F130" i="6" s="1"/>
  <c r="F128" i="6"/>
  <c r="F127" i="6"/>
  <c r="F126" i="6"/>
  <c r="F125" i="6"/>
  <c r="F124" i="6"/>
  <c r="F123" i="6"/>
  <c r="E122" i="6"/>
  <c r="D122" i="6"/>
  <c r="F121" i="6"/>
  <c r="F120" i="6"/>
  <c r="F119" i="6"/>
  <c r="E118" i="6"/>
  <c r="D1412" i="1" s="1"/>
  <c r="D118" i="6"/>
  <c r="F117" i="6"/>
  <c r="F116" i="6"/>
  <c r="E115" i="6"/>
  <c r="D115" i="6"/>
  <c r="F115"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F88" i="6"/>
  <c r="F87" i="6"/>
  <c r="F86" i="6"/>
  <c r="F85" i="6"/>
  <c r="F84" i="6"/>
  <c r="F83" i="6"/>
  <c r="E82" i="6"/>
  <c r="F82" i="6" s="1"/>
  <c r="D82" i="6"/>
  <c r="F81" i="6"/>
  <c r="F80" i="6"/>
  <c r="F79" i="6"/>
  <c r="F78" i="6"/>
  <c r="F77" i="6"/>
  <c r="F76" i="6"/>
  <c r="E75" i="6"/>
  <c r="D75" i="6"/>
  <c r="C1369" i="1" s="1"/>
  <c r="H1369" i="1"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07" i="1" s="1"/>
  <c r="D13" i="6"/>
  <c r="F13" i="6" s="1"/>
  <c r="F12" i="6"/>
  <c r="F11" i="6"/>
  <c r="E10" i="6"/>
  <c r="D10" i="6"/>
  <c r="F10" i="6" s="1"/>
  <c r="F9" i="6"/>
  <c r="F8" i="6"/>
  <c r="F7" i="6"/>
  <c r="E6" i="6"/>
  <c r="E5" i="6" s="1"/>
  <c r="I24" i="3"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1235" i="1" s="1"/>
  <c r="F257" i="5"/>
  <c r="F256" i="5"/>
  <c r="F255" i="5"/>
  <c r="F254" i="5"/>
  <c r="F253" i="5"/>
  <c r="F252" i="5"/>
  <c r="F251" i="5"/>
  <c r="E250" i="5"/>
  <c r="D250" i="5"/>
  <c r="C1227" i="1" s="1"/>
  <c r="H1227" i="1" s="1"/>
  <c r="F249" i="5"/>
  <c r="F248" i="5"/>
  <c r="F247" i="5"/>
  <c r="E246" i="5"/>
  <c r="D1223" i="1" s="1"/>
  <c r="D246" i="5"/>
  <c r="F244" i="5"/>
  <c r="F243" i="5"/>
  <c r="E242" i="5"/>
  <c r="D242" i="5"/>
  <c r="F242" i="5" s="1"/>
  <c r="F241" i="5"/>
  <c r="F240" i="5"/>
  <c r="E239" i="5"/>
  <c r="D239" i="5"/>
  <c r="F239"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1" i="9" s="1"/>
  <c r="D207" i="5"/>
  <c r="F205" i="5"/>
  <c r="F204" i="5"/>
  <c r="F203" i="5"/>
  <c r="F202" i="5"/>
  <c r="F201" i="5"/>
  <c r="F200" i="5"/>
  <c r="F199" i="5"/>
  <c r="E198" i="5"/>
  <c r="D198" i="5"/>
  <c r="F198" i="5" s="1"/>
  <c r="F197" i="5"/>
  <c r="F196" i="5"/>
  <c r="F195" i="5"/>
  <c r="F194" i="5"/>
  <c r="F193" i="5"/>
  <c r="F192" i="5"/>
  <c r="E191" i="5"/>
  <c r="D191" i="5"/>
  <c r="F191" i="5" s="1"/>
  <c r="E190" i="5"/>
  <c r="H310" i="9" s="1"/>
  <c r="D190" i="5"/>
  <c r="F189" i="5"/>
  <c r="F188" i="5"/>
  <c r="F187" i="5"/>
  <c r="F186" i="5"/>
  <c r="F185" i="5"/>
  <c r="F184" i="5"/>
  <c r="F183" i="5"/>
  <c r="F182" i="5"/>
  <c r="F181" i="5"/>
  <c r="E180" i="5"/>
  <c r="D180" i="5"/>
  <c r="D177" i="5" s="1"/>
  <c r="F179" i="5"/>
  <c r="F178" i="5"/>
  <c r="E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1" i="9" s="1"/>
  <c r="D149" i="5"/>
  <c r="G291" i="9" s="1"/>
  <c r="F148" i="5"/>
  <c r="F147" i="5"/>
  <c r="F145" i="5"/>
  <c r="F144" i="5"/>
  <c r="F143" i="5"/>
  <c r="E142" i="5"/>
  <c r="D142" i="5"/>
  <c r="F142" i="5" s="1"/>
  <c r="F141" i="5"/>
  <c r="F140" i="5"/>
  <c r="F139" i="5"/>
  <c r="F138" i="5"/>
  <c r="F137" i="5"/>
  <c r="F136" i="5"/>
  <c r="E135" i="5"/>
  <c r="D135" i="5"/>
  <c r="F135"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G290" i="9" s="1"/>
  <c r="F86" i="5"/>
  <c r="F85" i="5"/>
  <c r="F84" i="5"/>
  <c r="F83" i="5"/>
  <c r="F82" i="5"/>
  <c r="F81" i="5"/>
  <c r="F80" i="5"/>
  <c r="E79" i="5"/>
  <c r="D79" i="5"/>
  <c r="F79" i="5" s="1"/>
  <c r="E78" i="5"/>
  <c r="F77" i="5"/>
  <c r="F76" i="5"/>
  <c r="F75" i="5"/>
  <c r="F74" i="5"/>
  <c r="F73" i="5"/>
  <c r="F72" i="5"/>
  <c r="F71" i="5"/>
  <c r="E70" i="5"/>
  <c r="E69" i="5" s="1"/>
  <c r="D70"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1019" i="1" s="1"/>
  <c r="D41" i="5"/>
  <c r="F41" i="5" s="1"/>
  <c r="F40" i="5"/>
  <c r="F39" i="5"/>
  <c r="F38" i="5"/>
  <c r="F37" i="5"/>
  <c r="F36" i="5"/>
  <c r="E35" i="5"/>
  <c r="D35" i="5"/>
  <c r="C1013" i="1" s="1"/>
  <c r="F34" i="5"/>
  <c r="F33" i="5"/>
  <c r="F32" i="5"/>
  <c r="F31" i="5"/>
  <c r="F30" i="5"/>
  <c r="E29" i="5"/>
  <c r="D29" i="5"/>
  <c r="C1007" i="1" s="1"/>
  <c r="F28" i="5"/>
  <c r="F27" i="5"/>
  <c r="F26" i="5"/>
  <c r="F25" i="5"/>
  <c r="F24" i="5"/>
  <c r="F23" i="5"/>
  <c r="F22" i="5"/>
  <c r="F21" i="5"/>
  <c r="F20" i="5"/>
  <c r="E19" i="5"/>
  <c r="D19" i="5"/>
  <c r="F19" i="5" s="1"/>
  <c r="F18" i="5"/>
  <c r="F17" i="5"/>
  <c r="F16" i="5"/>
  <c r="F15" i="5"/>
  <c r="F14" i="5"/>
  <c r="E13" i="5"/>
  <c r="D991" i="1" s="1"/>
  <c r="D13" i="5"/>
  <c r="F11" i="5"/>
  <c r="F10" i="5"/>
  <c r="F9" i="5"/>
  <c r="E8" i="5"/>
  <c r="D8" i="5"/>
  <c r="C986" i="1" s="1"/>
  <c r="H986" i="1"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2" i="4" s="1"/>
  <c r="F631" i="4"/>
  <c r="F630" i="4"/>
  <c r="E629" i="4"/>
  <c r="E625" i="4" s="1"/>
  <c r="D619" i="1" s="1"/>
  <c r="D629" i="4"/>
  <c r="F629" i="4" s="1"/>
  <c r="F628" i="4"/>
  <c r="F627" i="4"/>
  <c r="E626" i="4"/>
  <c r="D626" i="4"/>
  <c r="F626" i="4" s="1"/>
  <c r="F624" i="4"/>
  <c r="F623" i="4"/>
  <c r="F622" i="4"/>
  <c r="F621" i="4"/>
  <c r="F620" i="4"/>
  <c r="F619" i="4"/>
  <c r="F618" i="4"/>
  <c r="E617" i="4"/>
  <c r="D617" i="4"/>
  <c r="F617" i="4" s="1"/>
  <c r="F616" i="4"/>
  <c r="F615" i="4"/>
  <c r="F614" i="4"/>
  <c r="F613" i="4"/>
  <c r="E612" i="4"/>
  <c r="D612" i="4"/>
  <c r="F611" i="4"/>
  <c r="F610" i="4"/>
  <c r="F609" i="4"/>
  <c r="F608" i="4"/>
  <c r="F607" i="4"/>
  <c r="F606" i="4"/>
  <c r="E605" i="4"/>
  <c r="D605" i="4"/>
  <c r="F605" i="4" s="1"/>
  <c r="F604" i="4"/>
  <c r="F603" i="4"/>
  <c r="E603" i="4"/>
  <c r="H143" i="9" s="1"/>
  <c r="D603" i="4"/>
  <c r="G143" i="9" s="1"/>
  <c r="F602" i="4"/>
  <c r="F601" i="4"/>
  <c r="F600" i="4"/>
  <c r="E599" i="4"/>
  <c r="D599" i="4"/>
  <c r="F599" i="4" s="1"/>
  <c r="F598" i="4"/>
  <c r="F597" i="4"/>
  <c r="F596" i="4"/>
  <c r="F595" i="4"/>
  <c r="E594" i="4"/>
  <c r="D594" i="4"/>
  <c r="F594" i="4" s="1"/>
  <c r="F592" i="4"/>
  <c r="F591" i="4"/>
  <c r="E590" i="4"/>
  <c r="D590" i="4"/>
  <c r="F590" i="4" s="1"/>
  <c r="F589" i="4"/>
  <c r="F588" i="4"/>
  <c r="E587" i="4"/>
  <c r="D587" i="4"/>
  <c r="F586" i="4"/>
  <c r="E585" i="4"/>
  <c r="D585" i="4"/>
  <c r="F585" i="4" s="1"/>
  <c r="F584" i="4"/>
  <c r="F583" i="4"/>
  <c r="F582" i="4"/>
  <c r="F581" i="4"/>
  <c r="E581" i="4"/>
  <c r="D581" i="4"/>
  <c r="F579" i="4"/>
  <c r="F578" i="4"/>
  <c r="F577" i="4"/>
  <c r="E577" i="4"/>
  <c r="D577" i="4"/>
  <c r="F576" i="4"/>
  <c r="F575" i="4"/>
  <c r="E574" i="4"/>
  <c r="D574" i="4"/>
  <c r="F573" i="4"/>
  <c r="F572" i="4"/>
  <c r="E571" i="4"/>
  <c r="D571" i="4"/>
  <c r="F571" i="4" s="1"/>
  <c r="F570" i="4"/>
  <c r="F569" i="4"/>
  <c r="F568" i="4"/>
  <c r="E568" i="4"/>
  <c r="E567" i="4" s="1"/>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4" i="4"/>
  <c r="F533" i="4"/>
  <c r="F532" i="4"/>
  <c r="F531" i="4"/>
  <c r="E530" i="4"/>
  <c r="D530" i="4"/>
  <c r="F527" i="4"/>
  <c r="F526" i="4"/>
  <c r="F525" i="4"/>
  <c r="E525" i="4"/>
  <c r="D525" i="4"/>
  <c r="F524" i="4"/>
  <c r="F523" i="4"/>
  <c r="E522" i="4"/>
  <c r="D522" i="4"/>
  <c r="F521" i="4"/>
  <c r="F520" i="4"/>
  <c r="E519" i="4"/>
  <c r="D519" i="4"/>
  <c r="F519" i="4" s="1"/>
  <c r="F518" i="4"/>
  <c r="F517" i="4"/>
  <c r="F516" i="4"/>
  <c r="E516" i="4"/>
  <c r="D516" i="4"/>
  <c r="F514" i="4"/>
  <c r="F513" i="4"/>
  <c r="F512" i="4"/>
  <c r="F511" i="4"/>
  <c r="F510" i="4"/>
  <c r="F509" i="4"/>
  <c r="F508" i="4"/>
  <c r="F507" i="4"/>
  <c r="E507" i="4"/>
  <c r="D507" i="4"/>
  <c r="F506" i="4"/>
  <c r="F505" i="4"/>
  <c r="F504" i="4"/>
  <c r="F503" i="4"/>
  <c r="E502" i="4"/>
  <c r="D502" i="4"/>
  <c r="F502" i="4" s="1"/>
  <c r="F501" i="4"/>
  <c r="F500" i="4"/>
  <c r="F499" i="4"/>
  <c r="F498" i="4"/>
  <c r="F497" i="4"/>
  <c r="F496" i="4"/>
  <c r="E495" i="4"/>
  <c r="D495" i="4"/>
  <c r="D484" i="4" s="1"/>
  <c r="F494" i="4"/>
  <c r="F493" i="4"/>
  <c r="F492" i="4"/>
  <c r="F491" i="4"/>
  <c r="E490" i="4"/>
  <c r="D490" i="4"/>
  <c r="F490" i="4" s="1"/>
  <c r="F489" i="4"/>
  <c r="F488" i="4"/>
  <c r="F487" i="4"/>
  <c r="F486" i="4"/>
  <c r="E485" i="4"/>
  <c r="E484" i="4" s="1"/>
  <c r="D485" i="4"/>
  <c r="F485" i="4" s="1"/>
  <c r="F483" i="4"/>
  <c r="F482" i="4"/>
  <c r="E481" i="4"/>
  <c r="D475" i="1" s="1"/>
  <c r="D481" i="4"/>
  <c r="F480" i="4"/>
  <c r="F479" i="4"/>
  <c r="F478" i="4"/>
  <c r="E478" i="4"/>
  <c r="D478" i="4"/>
  <c r="F477" i="4"/>
  <c r="F476" i="4"/>
  <c r="F475" i="4"/>
  <c r="F474" i="4"/>
  <c r="E473" i="4"/>
  <c r="D473" i="4"/>
  <c r="F471" i="4"/>
  <c r="F470" i="4"/>
  <c r="E469" i="4"/>
  <c r="D469" i="4"/>
  <c r="F469" i="4" s="1"/>
  <c r="F468" i="4"/>
  <c r="F467" i="4"/>
  <c r="E466" i="4"/>
  <c r="D466" i="4"/>
  <c r="F466" i="4" s="1"/>
  <c r="F465" i="4"/>
  <c r="F464" i="4"/>
  <c r="F463" i="4"/>
  <c r="E463" i="4"/>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E427" i="4"/>
  <c r="D427" i="4"/>
  <c r="C421" i="1" s="1"/>
  <c r="F426" i="4"/>
  <c r="F425" i="4"/>
  <c r="F424" i="4"/>
  <c r="F423" i="4"/>
  <c r="E422" i="4"/>
  <c r="D422" i="4"/>
  <c r="F422" i="4" s="1"/>
  <c r="E421" i="4"/>
  <c r="D415" i="1" s="1"/>
  <c r="D421" i="4"/>
  <c r="C415" i="1" s="1"/>
  <c r="E418" i="4"/>
  <c r="D418" i="4"/>
  <c r="E417" i="4"/>
  <c r="D412" i="1" s="1"/>
  <c r="D417" i="4"/>
  <c r="E416" i="4"/>
  <c r="D416" i="4"/>
  <c r="D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2" i="4"/>
  <c r="F381" i="4"/>
  <c r="F380" i="4"/>
  <c r="F379" i="4"/>
  <c r="E378" i="4"/>
  <c r="D373" i="1" s="1"/>
  <c r="D378" i="4"/>
  <c r="C373" i="1" s="1"/>
  <c r="F377" i="4"/>
  <c r="F376" i="4"/>
  <c r="F375" i="4"/>
  <c r="F374" i="4"/>
  <c r="F373" i="4"/>
  <c r="F372" i="4"/>
  <c r="F371" i="4"/>
  <c r="F370" i="4"/>
  <c r="E369" i="4"/>
  <c r="D369" i="4"/>
  <c r="F368" i="4"/>
  <c r="F367" i="4"/>
  <c r="F366" i="4"/>
  <c r="F365" i="4"/>
  <c r="E364" i="4"/>
  <c r="D359" i="1" s="1"/>
  <c r="D364" i="4"/>
  <c r="C359" i="1" s="1"/>
  <c r="H359" i="1" s="1"/>
  <c r="F362" i="4"/>
  <c r="F361" i="4"/>
  <c r="F360" i="4"/>
  <c r="F359" i="4"/>
  <c r="F358" i="4"/>
  <c r="F357" i="4"/>
  <c r="E356" i="4"/>
  <c r="D356" i="4"/>
  <c r="F356" i="4" s="1"/>
  <c r="F355" i="4"/>
  <c r="F354" i="4"/>
  <c r="F353" i="4"/>
  <c r="E352" i="4"/>
  <c r="E351" i="4" s="1"/>
  <c r="D346" i="1" s="1"/>
  <c r="D352" i="4"/>
  <c r="F352" i="4" s="1"/>
  <c r="D351" i="4"/>
  <c r="F349" i="4"/>
  <c r="E348" i="4"/>
  <c r="D348" i="4"/>
  <c r="F348" i="4" s="1"/>
  <c r="F347" i="4"/>
  <c r="F346" i="4"/>
  <c r="F345" i="4"/>
  <c r="E345" i="4"/>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C321" i="1" s="1"/>
  <c r="F325" i="4"/>
  <c r="F324" i="4"/>
  <c r="F323" i="4"/>
  <c r="F322" i="4"/>
  <c r="F321" i="4"/>
  <c r="F320" i="4"/>
  <c r="F319" i="4"/>
  <c r="F318" i="4"/>
  <c r="E317" i="4"/>
  <c r="F317" i="4" s="1"/>
  <c r="D317" i="4"/>
  <c r="F316" i="4"/>
  <c r="F315" i="4"/>
  <c r="F314" i="4"/>
  <c r="F313" i="4"/>
  <c r="E312" i="4"/>
  <c r="E311" i="4" s="1"/>
  <c r="D306" i="1" s="1"/>
  <c r="D312" i="4"/>
  <c r="F310" i="4"/>
  <c r="F309" i="4"/>
  <c r="F308" i="4"/>
  <c r="F307" i="4"/>
  <c r="F306" i="4"/>
  <c r="F305" i="4"/>
  <c r="E304" i="4"/>
  <c r="D304" i="4"/>
  <c r="F304" i="4" s="1"/>
  <c r="F303" i="4"/>
  <c r="F302" i="4"/>
  <c r="F301" i="4"/>
  <c r="E300" i="4"/>
  <c r="D300" i="4"/>
  <c r="C295" i="1" s="1"/>
  <c r="E299" i="4"/>
  <c r="D294" i="1" s="1"/>
  <c r="F296" i="4"/>
  <c r="F295" i="4"/>
  <c r="F294" i="4"/>
  <c r="F293" i="4"/>
  <c r="F292" i="4"/>
  <c r="E288" i="4"/>
  <c r="D284" i="1" s="1"/>
  <c r="D288" i="4"/>
  <c r="F288" i="4" s="1"/>
  <c r="E287" i="4"/>
  <c r="D287" i="4"/>
  <c r="F287" i="4" s="1"/>
  <c r="F286" i="4"/>
  <c r="F285" i="4"/>
  <c r="F284" i="4"/>
  <c r="F283" i="4"/>
  <c r="F282" i="4"/>
  <c r="F281" i="4"/>
  <c r="F280" i="4"/>
  <c r="E279" i="4"/>
  <c r="F279" i="4" s="1"/>
  <c r="D279" i="4"/>
  <c r="F278" i="4"/>
  <c r="F277" i="4"/>
  <c r="F276" i="4"/>
  <c r="F275" i="4"/>
  <c r="F274" i="4"/>
  <c r="E273" i="4"/>
  <c r="F273" i="4" s="1"/>
  <c r="D273" i="4"/>
  <c r="F272" i="4"/>
  <c r="F271" i="4"/>
  <c r="F270" i="4"/>
  <c r="F269" i="4"/>
  <c r="E268" i="4"/>
  <c r="D264" i="1" s="1"/>
  <c r="D268" i="4"/>
  <c r="F267" i="4"/>
  <c r="F266" i="4"/>
  <c r="F265" i="4"/>
  <c r="E264" i="4"/>
  <c r="D264" i="4"/>
  <c r="F264" i="4" s="1"/>
  <c r="F262" i="4"/>
  <c r="F261" i="4"/>
  <c r="F260" i="4"/>
  <c r="E259" i="4"/>
  <c r="D259" i="4"/>
  <c r="F259" i="4" s="1"/>
  <c r="F258" i="4"/>
  <c r="F257" i="4"/>
  <c r="F256" i="4"/>
  <c r="F255" i="4"/>
  <c r="F254" i="4"/>
  <c r="E253" i="4"/>
  <c r="E252" i="4" s="1"/>
  <c r="D253" i="4"/>
  <c r="F253" i="4" s="1"/>
  <c r="D252" i="4"/>
  <c r="F252" i="4" s="1"/>
  <c r="F251" i="4"/>
  <c r="F250" i="4"/>
  <c r="F249" i="4"/>
  <c r="F248" i="4"/>
  <c r="F247" i="4"/>
  <c r="E247" i="4"/>
  <c r="D247" i="4"/>
  <c r="F246" i="4"/>
  <c r="F245" i="4"/>
  <c r="F244" i="4"/>
  <c r="E244" i="4"/>
  <c r="D244" i="4"/>
  <c r="F243" i="4"/>
  <c r="F242" i="4"/>
  <c r="F241" i="4"/>
  <c r="F240" i="4"/>
  <c r="E240" i="4"/>
  <c r="D240" i="4"/>
  <c r="F239" i="4"/>
  <c r="F238" i="4"/>
  <c r="F237" i="4"/>
  <c r="E236" i="4"/>
  <c r="D236" i="4"/>
  <c r="F236" i="4" s="1"/>
  <c r="F235" i="4"/>
  <c r="F234" i="4"/>
  <c r="F233" i="4"/>
  <c r="F232" i="4"/>
  <c r="E231" i="4"/>
  <c r="F231" i="4" s="1"/>
  <c r="D231" i="4"/>
  <c r="F230" i="4"/>
  <c r="F229" i="4"/>
  <c r="E228" i="4"/>
  <c r="D228" i="4"/>
  <c r="F228" i="4" s="1"/>
  <c r="F227" i="4"/>
  <c r="F226" i="4"/>
  <c r="E225" i="4"/>
  <c r="D225" i="4"/>
  <c r="F223" i="4"/>
  <c r="F222" i="4"/>
  <c r="F221" i="4"/>
  <c r="F220" i="4"/>
  <c r="E219" i="4"/>
  <c r="D219" i="4"/>
  <c r="F219" i="4" s="1"/>
  <c r="F218" i="4"/>
  <c r="F217" i="4"/>
  <c r="E216" i="4"/>
  <c r="E215" i="4" s="1"/>
  <c r="D211" i="1" s="1"/>
  <c r="D216" i="4"/>
  <c r="F214" i="4"/>
  <c r="F213" i="4"/>
  <c r="F212" i="4"/>
  <c r="F211" i="4"/>
  <c r="E210" i="4"/>
  <c r="D206" i="1" s="1"/>
  <c r="D210" i="4"/>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8" i="4"/>
  <c r="F167" i="4"/>
  <c r="F166" i="4"/>
  <c r="F165" i="4"/>
  <c r="E164" i="4"/>
  <c r="E163" i="4" s="1"/>
  <c r="D159" i="1" s="1"/>
  <c r="D164" i="4"/>
  <c r="F162" i="4"/>
  <c r="F161" i="4"/>
  <c r="F160" i="4"/>
  <c r="E159" i="4"/>
  <c r="D159" i="4"/>
  <c r="C155" i="1" s="1"/>
  <c r="G155" i="1" s="1"/>
  <c r="F158" i="4"/>
  <c r="F157" i="4"/>
  <c r="F156" i="4"/>
  <c r="F155" i="4"/>
  <c r="F154" i="4"/>
  <c r="E153" i="4"/>
  <c r="D149" i="1" s="1"/>
  <c r="D153" i="4"/>
  <c r="F150" i="4"/>
  <c r="F149" i="4"/>
  <c r="F148" i="4"/>
  <c r="F147" i="4"/>
  <c r="F146" i="4"/>
  <c r="F145" i="4"/>
  <c r="F144" i="4"/>
  <c r="F143" i="4"/>
  <c r="F142" i="4"/>
  <c r="F141" i="4"/>
  <c r="F140" i="4"/>
  <c r="E140" i="4"/>
  <c r="E139" i="4" s="1"/>
  <c r="D140" i="4"/>
  <c r="D139" i="4" s="1"/>
  <c r="F139" i="4" s="1"/>
  <c r="F138" i="4"/>
  <c r="F137" i="4"/>
  <c r="F136" i="4"/>
  <c r="F135" i="4"/>
  <c r="E134" i="4"/>
  <c r="E133" i="4" s="1"/>
  <c r="D129" i="1" s="1"/>
  <c r="D134" i="4"/>
  <c r="D133" i="4" s="1"/>
  <c r="F132" i="4"/>
  <c r="F131" i="4"/>
  <c r="F130" i="4"/>
  <c r="F129" i="4"/>
  <c r="E128" i="4"/>
  <c r="D128" i="4"/>
  <c r="F128" i="4" s="1"/>
  <c r="F127" i="4"/>
  <c r="F126" i="4"/>
  <c r="E125" i="4"/>
  <c r="E124" i="4" s="1"/>
  <c r="D125" i="4"/>
  <c r="F125" i="4" s="1"/>
  <c r="F123" i="4"/>
  <c r="F122" i="4"/>
  <c r="F121" i="4"/>
  <c r="F120" i="4"/>
  <c r="E120" i="4"/>
  <c r="D120" i="4"/>
  <c r="F119" i="4"/>
  <c r="F118" i="4"/>
  <c r="F117" i="4"/>
  <c r="F116" i="4"/>
  <c r="F115" i="4"/>
  <c r="F114" i="4"/>
  <c r="F113" i="4"/>
  <c r="E112" i="4"/>
  <c r="D112" i="4"/>
  <c r="F112" i="4" s="1"/>
  <c r="F111" i="4"/>
  <c r="F110" i="4"/>
  <c r="F109" i="4"/>
  <c r="F108" i="4"/>
  <c r="E107" i="4"/>
  <c r="E106" i="4" s="1"/>
  <c r="D102" i="1" s="1"/>
  <c r="D107" i="4"/>
  <c r="F107" i="4" s="1"/>
  <c r="F105" i="4"/>
  <c r="F104" i="4"/>
  <c r="F103" i="4"/>
  <c r="F102" i="4"/>
  <c r="F101" i="4"/>
  <c r="F100" i="4"/>
  <c r="F99" i="4"/>
  <c r="F98" i="4"/>
  <c r="E98" i="4"/>
  <c r="D98" i="4"/>
  <c r="F97" i="4"/>
  <c r="F96" i="4"/>
  <c r="F95" i="4"/>
  <c r="F94" i="4"/>
  <c r="F93" i="4"/>
  <c r="F92" i="4"/>
  <c r="E91" i="4"/>
  <c r="D87" i="1" s="1"/>
  <c r="D91" i="4"/>
  <c r="F91" i="4" s="1"/>
  <c r="F90" i="4"/>
  <c r="F89" i="4"/>
  <c r="F88" i="4"/>
  <c r="F87" i="4"/>
  <c r="F86" i="4"/>
  <c r="F85" i="4"/>
  <c r="F84" i="4"/>
  <c r="E83" i="4"/>
  <c r="D83" i="4"/>
  <c r="F83" i="4" s="1"/>
  <c r="F81" i="4"/>
  <c r="F80" i="4"/>
  <c r="F79" i="4"/>
  <c r="F78" i="4"/>
  <c r="E77" i="4"/>
  <c r="D77" i="4"/>
  <c r="F77" i="4" s="1"/>
  <c r="F76" i="4"/>
  <c r="F75" i="4"/>
  <c r="E74" i="4"/>
  <c r="D70" i="1" s="1"/>
  <c r="D74" i="4"/>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G36" i="3"/>
  <c r="B36" i="3"/>
  <c r="G35" i="3"/>
  <c r="B35" i="3"/>
  <c r="G34" i="3"/>
  <c r="B34" i="3"/>
  <c r="I33" i="3"/>
  <c r="G33" i="3"/>
  <c r="B33" i="3"/>
  <c r="I32"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H1580" i="1" s="1"/>
  <c r="C1579" i="1"/>
  <c r="H1579" i="1" s="1"/>
  <c r="C1578" i="1"/>
  <c r="G1578" i="1" s="1"/>
  <c r="C1577" i="1"/>
  <c r="G1577" i="1" s="1"/>
  <c r="C1575" i="1"/>
  <c r="H1575" i="1" s="1"/>
  <c r="C1574" i="1"/>
  <c r="H1574" i="1" s="1"/>
  <c r="C1573" i="1"/>
  <c r="H1573" i="1" s="1"/>
  <c r="C1572" i="1"/>
  <c r="H1572" i="1" s="1"/>
  <c r="C1571" i="1"/>
  <c r="H1571" i="1" s="1"/>
  <c r="H1569" i="1"/>
  <c r="C1569" i="1"/>
  <c r="G1569" i="1" s="1"/>
  <c r="C1568" i="1"/>
  <c r="G1568" i="1" s="1"/>
  <c r="C1567" i="1"/>
  <c r="H1567" i="1" s="1"/>
  <c r="C1566" i="1"/>
  <c r="G1565" i="1"/>
  <c r="C1565" i="1"/>
  <c r="H1565" i="1" s="1"/>
  <c r="C1564" i="1"/>
  <c r="H1564" i="1" s="1"/>
  <c r="C1563" i="1"/>
  <c r="C1562" i="1"/>
  <c r="G1561" i="1"/>
  <c r="C1561" i="1"/>
  <c r="H1561" i="1" s="1"/>
  <c r="C1560" i="1"/>
  <c r="C1559" i="1"/>
  <c r="C1558" i="1"/>
  <c r="C1557" i="1"/>
  <c r="G1557" i="1" s="1"/>
  <c r="H1556" i="1"/>
  <c r="C1556" i="1"/>
  <c r="G1556" i="1" s="1"/>
  <c r="C1555" i="1"/>
  <c r="H1555" i="1" s="1"/>
  <c r="C1554" i="1"/>
  <c r="G1554" i="1" s="1"/>
  <c r="C1553" i="1"/>
  <c r="H1552" i="1"/>
  <c r="C1552" i="1"/>
  <c r="G1552" i="1" s="1"/>
  <c r="C1551" i="1"/>
  <c r="H1551" i="1" s="1"/>
  <c r="C1550" i="1"/>
  <c r="C1549" i="1"/>
  <c r="G1549" i="1" s="1"/>
  <c r="C1548" i="1"/>
  <c r="G1548" i="1" s="1"/>
  <c r="C1547" i="1"/>
  <c r="H1547" i="1" s="1"/>
  <c r="C1546" i="1"/>
  <c r="G1546" i="1" s="1"/>
  <c r="C1545" i="1"/>
  <c r="H1545" i="1" s="1"/>
  <c r="H1544" i="1"/>
  <c r="C1544" i="1"/>
  <c r="G1544" i="1" s="1"/>
  <c r="C1543" i="1"/>
  <c r="H1543" i="1" s="1"/>
  <c r="C1542" i="1"/>
  <c r="C1541" i="1"/>
  <c r="H1541" i="1" s="1"/>
  <c r="C1539" i="1"/>
  <c r="H1539" i="1" s="1"/>
  <c r="C1538" i="1"/>
  <c r="G1538" i="1" s="1"/>
  <c r="C1537" i="1"/>
  <c r="H1537" i="1" s="1"/>
  <c r="C1536" i="1"/>
  <c r="G1536" i="1" s="1"/>
  <c r="G1535" i="1"/>
  <c r="C1535" i="1"/>
  <c r="H1535" i="1" s="1"/>
  <c r="C1534" i="1"/>
  <c r="C1533" i="1"/>
  <c r="H1533" i="1" s="1"/>
  <c r="C1532" i="1"/>
  <c r="G1532" i="1" s="1"/>
  <c r="C1531" i="1"/>
  <c r="H1531" i="1" s="1"/>
  <c r="C1530" i="1"/>
  <c r="G1530" i="1" s="1"/>
  <c r="C1529" i="1"/>
  <c r="H1529" i="1" s="1"/>
  <c r="H1528" i="1"/>
  <c r="C1528" i="1"/>
  <c r="G1528" i="1" s="1"/>
  <c r="C1527" i="1"/>
  <c r="H1527" i="1" s="1"/>
  <c r="C1526" i="1"/>
  <c r="C1525" i="1"/>
  <c r="H1525" i="1" s="1"/>
  <c r="C1523" i="1"/>
  <c r="H1523" i="1" s="1"/>
  <c r="C1522" i="1"/>
  <c r="G1522" i="1" s="1"/>
  <c r="C1521" i="1"/>
  <c r="H1521" i="1" s="1"/>
  <c r="C1520" i="1"/>
  <c r="G1520" i="1" s="1"/>
  <c r="G1519" i="1"/>
  <c r="C1519" i="1"/>
  <c r="H1519" i="1" s="1"/>
  <c r="C1516" i="1"/>
  <c r="G1516" i="1" s="1"/>
  <c r="C1515" i="1"/>
  <c r="H1515" i="1" s="1"/>
  <c r="C1514" i="1"/>
  <c r="G1514" i="1" s="1"/>
  <c r="C1513" i="1"/>
  <c r="H1513" i="1" s="1"/>
  <c r="C1512" i="1"/>
  <c r="C1511" i="1"/>
  <c r="H1511" i="1" s="1"/>
  <c r="C1510" i="1"/>
  <c r="H1509" i="1"/>
  <c r="G1509" i="1"/>
  <c r="C1509" i="1"/>
  <c r="C1508" i="1"/>
  <c r="G1508" i="1" s="1"/>
  <c r="C1507" i="1"/>
  <c r="H1507" i="1" s="1"/>
  <c r="C1506" i="1"/>
  <c r="G1506" i="1" s="1"/>
  <c r="C1505" i="1"/>
  <c r="H1505" i="1" s="1"/>
  <c r="C1504" i="1"/>
  <c r="C1503" i="1"/>
  <c r="H1503" i="1" s="1"/>
  <c r="C1502" i="1"/>
  <c r="C1501" i="1"/>
  <c r="H1501" i="1" s="1"/>
  <c r="H1500" i="1"/>
  <c r="C1500" i="1"/>
  <c r="G1500" i="1" s="1"/>
  <c r="C1498" i="1"/>
  <c r="G1498" i="1" s="1"/>
  <c r="C1497" i="1"/>
  <c r="H1497" i="1" s="1"/>
  <c r="C1496" i="1"/>
  <c r="G1495" i="1"/>
  <c r="C1495" i="1"/>
  <c r="H1495" i="1" s="1"/>
  <c r="C1494" i="1"/>
  <c r="C1493" i="1"/>
  <c r="H1493" i="1" s="1"/>
  <c r="C1492" i="1"/>
  <c r="G1492" i="1" s="1"/>
  <c r="C1491" i="1"/>
  <c r="H1491" i="1" s="1"/>
  <c r="C1490" i="1"/>
  <c r="G1490" i="1" s="1"/>
  <c r="C1489" i="1"/>
  <c r="H1489" i="1" s="1"/>
  <c r="C1488" i="1"/>
  <c r="C1487" i="1"/>
  <c r="H1487" i="1" s="1"/>
  <c r="C1486" i="1"/>
  <c r="H1485" i="1"/>
  <c r="C1485" i="1"/>
  <c r="G1485" i="1" s="1"/>
  <c r="H1484" i="1"/>
  <c r="C1484" i="1"/>
  <c r="G1484" i="1" s="1"/>
  <c r="C1483" i="1"/>
  <c r="H1483" i="1" s="1"/>
  <c r="C1482" i="1"/>
  <c r="G1482" i="1" s="1"/>
  <c r="C1480" i="1"/>
  <c r="D1479" i="1"/>
  <c r="C1479" i="1"/>
  <c r="D1478" i="1"/>
  <c r="C1478" i="1"/>
  <c r="J1478" i="1" s="1"/>
  <c r="D1477" i="1"/>
  <c r="C1477" i="1"/>
  <c r="G1477" i="1" s="1"/>
  <c r="D1476" i="1"/>
  <c r="C1476" i="1"/>
  <c r="G1476" i="1" s="1"/>
  <c r="D1475" i="1"/>
  <c r="C1475" i="1"/>
  <c r="H1475" i="1" s="1"/>
  <c r="D1474" i="1"/>
  <c r="C1474" i="1"/>
  <c r="G1474" i="1" s="1"/>
  <c r="D1473" i="1"/>
  <c r="C1473" i="1"/>
  <c r="G1473" i="1" s="1"/>
  <c r="D1472" i="1"/>
  <c r="C1472" i="1"/>
  <c r="D1471" i="1"/>
  <c r="C1471" i="1"/>
  <c r="J1471" i="1" s="1"/>
  <c r="D1470" i="1"/>
  <c r="C1470" i="1"/>
  <c r="H1470" i="1" s="1"/>
  <c r="D1468" i="1"/>
  <c r="C1468" i="1"/>
  <c r="G1467" i="1"/>
  <c r="D1467" i="1"/>
  <c r="C1467" i="1"/>
  <c r="D1466" i="1"/>
  <c r="C1466" i="1"/>
  <c r="J1465" i="1"/>
  <c r="G1465" i="1"/>
  <c r="D1465" i="1"/>
  <c r="H1465" i="1" s="1"/>
  <c r="C1465" i="1"/>
  <c r="D1464" i="1"/>
  <c r="C1464" i="1"/>
  <c r="D1463" i="1"/>
  <c r="G1463" i="1" s="1"/>
  <c r="C1463" i="1"/>
  <c r="D1462" i="1"/>
  <c r="C1462" i="1"/>
  <c r="D1461" i="1"/>
  <c r="C1461" i="1"/>
  <c r="H1461" i="1" s="1"/>
  <c r="D1460" i="1"/>
  <c r="G1460" i="1" s="1"/>
  <c r="C1460" i="1"/>
  <c r="D1459" i="1"/>
  <c r="C1459" i="1"/>
  <c r="D1458" i="1"/>
  <c r="G1458" i="1" s="1"/>
  <c r="C1458" i="1"/>
  <c r="J1458" i="1" s="1"/>
  <c r="G1457" i="1"/>
  <c r="D1457" i="1"/>
  <c r="C1457" i="1"/>
  <c r="D1456" i="1"/>
  <c r="C1456" i="1"/>
  <c r="G1456" i="1" s="1"/>
  <c r="D1455" i="1"/>
  <c r="C1455" i="1"/>
  <c r="C1454" i="1"/>
  <c r="D1452" i="1"/>
  <c r="C1452" i="1"/>
  <c r="J1452" i="1" s="1"/>
  <c r="D1451" i="1"/>
  <c r="C1451" i="1"/>
  <c r="G1451" i="1" s="1"/>
  <c r="D1450" i="1"/>
  <c r="C1450" i="1"/>
  <c r="D1449" i="1"/>
  <c r="C1449" i="1"/>
  <c r="J1448" i="1"/>
  <c r="D1448" i="1"/>
  <c r="C1448" i="1"/>
  <c r="H1448" i="1" s="1"/>
  <c r="D1447" i="1"/>
  <c r="C1447" i="1"/>
  <c r="G1447" i="1" s="1"/>
  <c r="D1446" i="1"/>
  <c r="C1446" i="1"/>
  <c r="C1445" i="1"/>
  <c r="J1444" i="1"/>
  <c r="D1444" i="1"/>
  <c r="G1444" i="1" s="1"/>
  <c r="C1444" i="1"/>
  <c r="H1444" i="1" s="1"/>
  <c r="D1443" i="1"/>
  <c r="C1443" i="1"/>
  <c r="J1443" i="1" s="1"/>
  <c r="D1442" i="1"/>
  <c r="J1442" i="1" s="1"/>
  <c r="C1442" i="1"/>
  <c r="H1441" i="1"/>
  <c r="D1441" i="1"/>
  <c r="C1441" i="1"/>
  <c r="G1441" i="1" s="1"/>
  <c r="D1440" i="1"/>
  <c r="G1440" i="1" s="1"/>
  <c r="C1440" i="1"/>
  <c r="J1440" i="1" s="1"/>
  <c r="D1439" i="1"/>
  <c r="C1439" i="1"/>
  <c r="D1438" i="1"/>
  <c r="D1434" i="1"/>
  <c r="C1434" i="1"/>
  <c r="G1434" i="1" s="1"/>
  <c r="D1433" i="1"/>
  <c r="G1433" i="1" s="1"/>
  <c r="C1433" i="1"/>
  <c r="D1432" i="1"/>
  <c r="C1432" i="1"/>
  <c r="G1432" i="1" s="1"/>
  <c r="D1431" i="1"/>
  <c r="C1431" i="1"/>
  <c r="H1431" i="1" s="1"/>
  <c r="D1430" i="1"/>
  <c r="C1430" i="1"/>
  <c r="G1430" i="1" s="1"/>
  <c r="D1429" i="1"/>
  <c r="C1429" i="1"/>
  <c r="D1428" i="1"/>
  <c r="C1428" i="1"/>
  <c r="G1428" i="1" s="1"/>
  <c r="D1427" i="1"/>
  <c r="G1427" i="1" s="1"/>
  <c r="C1427" i="1"/>
  <c r="D1426" i="1"/>
  <c r="C1426" i="1"/>
  <c r="G1426" i="1" s="1"/>
  <c r="D1425" i="1"/>
  <c r="C1425" i="1"/>
  <c r="D1424" i="1"/>
  <c r="H1422" i="1"/>
  <c r="D1422" i="1"/>
  <c r="C1422" i="1"/>
  <c r="D1421" i="1"/>
  <c r="G1421" i="1" s="1"/>
  <c r="C1421" i="1"/>
  <c r="D1420" i="1"/>
  <c r="C1420" i="1"/>
  <c r="D1419" i="1"/>
  <c r="G1419" i="1" s="1"/>
  <c r="C1419" i="1"/>
  <c r="D1418" i="1"/>
  <c r="H1418" i="1" s="1"/>
  <c r="C1418" i="1"/>
  <c r="D1417" i="1"/>
  <c r="C1417" i="1"/>
  <c r="G1416" i="1"/>
  <c r="D1416" i="1"/>
  <c r="C1416" i="1"/>
  <c r="H1416" i="1" s="1"/>
  <c r="D1415" i="1"/>
  <c r="G1415" i="1" s="1"/>
  <c r="C1415" i="1"/>
  <c r="H1415" i="1" s="1"/>
  <c r="D1414" i="1"/>
  <c r="C1414" i="1"/>
  <c r="H1413" i="1"/>
  <c r="D1413" i="1"/>
  <c r="G1413" i="1" s="1"/>
  <c r="C1413" i="1"/>
  <c r="C1412" i="1"/>
  <c r="D1411" i="1"/>
  <c r="C1411" i="1"/>
  <c r="D1410" i="1"/>
  <c r="G1410" i="1" s="1"/>
  <c r="C1410" i="1"/>
  <c r="H1410" i="1" s="1"/>
  <c r="D1409" i="1"/>
  <c r="C1409" i="1"/>
  <c r="D1407" i="1"/>
  <c r="C1407" i="1"/>
  <c r="H1407" i="1" s="1"/>
  <c r="G1406" i="1"/>
  <c r="D1406" i="1"/>
  <c r="C1406" i="1"/>
  <c r="H1406" i="1" s="1"/>
  <c r="D1405" i="1"/>
  <c r="C1405" i="1"/>
  <c r="G1404" i="1"/>
  <c r="D1404" i="1"/>
  <c r="C1404" i="1"/>
  <c r="H1404" i="1" s="1"/>
  <c r="D1403" i="1"/>
  <c r="C1403" i="1"/>
  <c r="H1403" i="1" s="1"/>
  <c r="D1402" i="1"/>
  <c r="G1402" i="1" s="1"/>
  <c r="C1402" i="1"/>
  <c r="H1401" i="1"/>
  <c r="D1401" i="1"/>
  <c r="G1401" i="1" s="1"/>
  <c r="C1401" i="1"/>
  <c r="D1400" i="1"/>
  <c r="C1400" i="1"/>
  <c r="H1400" i="1" s="1"/>
  <c r="D1399" i="1"/>
  <c r="C1399" i="1"/>
  <c r="D1398" i="1"/>
  <c r="C1398" i="1"/>
  <c r="H1398" i="1" s="1"/>
  <c r="D1397" i="1"/>
  <c r="C1397" i="1"/>
  <c r="G1396" i="1"/>
  <c r="D1396" i="1"/>
  <c r="C1396" i="1"/>
  <c r="H1396" i="1" s="1"/>
  <c r="D1395" i="1"/>
  <c r="C1395" i="1"/>
  <c r="H1395" i="1" s="1"/>
  <c r="D1394" i="1"/>
  <c r="C1394" i="1"/>
  <c r="D1393" i="1"/>
  <c r="G1393" i="1" s="1"/>
  <c r="C1393" i="1"/>
  <c r="D1392" i="1"/>
  <c r="C1392" i="1"/>
  <c r="H1392" i="1" s="1"/>
  <c r="D1391" i="1"/>
  <c r="C1391" i="1"/>
  <c r="H1391" i="1" s="1"/>
  <c r="D1390" i="1"/>
  <c r="C1390" i="1"/>
  <c r="H1390" i="1" s="1"/>
  <c r="D1389" i="1"/>
  <c r="G1389" i="1" s="1"/>
  <c r="C1389" i="1"/>
  <c r="D1388" i="1"/>
  <c r="D1387" i="1"/>
  <c r="C1387" i="1"/>
  <c r="D1386" i="1"/>
  <c r="C1386" i="1"/>
  <c r="H1386" i="1" s="1"/>
  <c r="D1385" i="1"/>
  <c r="C1385" i="1"/>
  <c r="D1384" i="1"/>
  <c r="D1382" i="1"/>
  <c r="C1382" i="1"/>
  <c r="H1382" i="1" s="1"/>
  <c r="H1381" i="1"/>
  <c r="D1381" i="1"/>
  <c r="G1381" i="1" s="1"/>
  <c r="C1381" i="1"/>
  <c r="D1380" i="1"/>
  <c r="H1380" i="1" s="1"/>
  <c r="C1380" i="1"/>
  <c r="D1379" i="1"/>
  <c r="G1379" i="1" s="1"/>
  <c r="C1379" i="1"/>
  <c r="D1378" i="1"/>
  <c r="C1378" i="1"/>
  <c r="H1378" i="1" s="1"/>
  <c r="D1377" i="1"/>
  <c r="C1377" i="1"/>
  <c r="H1377" i="1" s="1"/>
  <c r="C1376" i="1"/>
  <c r="D1375" i="1"/>
  <c r="C1375" i="1"/>
  <c r="H1375" i="1" s="1"/>
  <c r="D1374" i="1"/>
  <c r="C1374" i="1"/>
  <c r="H1374" i="1" s="1"/>
  <c r="D1373" i="1"/>
  <c r="C1373" i="1"/>
  <c r="H1372" i="1"/>
  <c r="G1372" i="1"/>
  <c r="D1372" i="1"/>
  <c r="C1372" i="1"/>
  <c r="D1371" i="1"/>
  <c r="G1371" i="1" s="1"/>
  <c r="C1371" i="1"/>
  <c r="D1370" i="1"/>
  <c r="C1370" i="1"/>
  <c r="H1370" i="1" s="1"/>
  <c r="D1369" i="1"/>
  <c r="D1368" i="1"/>
  <c r="C1368" i="1"/>
  <c r="H1368" i="1" s="1"/>
  <c r="D1367" i="1"/>
  <c r="G1367" i="1" s="1"/>
  <c r="C1367" i="1"/>
  <c r="D1366" i="1"/>
  <c r="C1366" i="1"/>
  <c r="H1366" i="1" s="1"/>
  <c r="D1365" i="1"/>
  <c r="C1365" i="1"/>
  <c r="H1365" i="1" s="1"/>
  <c r="D1364" i="1"/>
  <c r="C1364" i="1"/>
  <c r="H1364" i="1" s="1"/>
  <c r="D1363" i="1"/>
  <c r="G1363" i="1" s="1"/>
  <c r="C1363" i="1"/>
  <c r="H1362" i="1"/>
  <c r="G1362" i="1"/>
  <c r="D1362" i="1"/>
  <c r="C1362" i="1"/>
  <c r="D1361" i="1"/>
  <c r="C1361" i="1"/>
  <c r="H1361" i="1" s="1"/>
  <c r="D1360" i="1"/>
  <c r="G1360" i="1" s="1"/>
  <c r="C1360" i="1"/>
  <c r="H1360" i="1" s="1"/>
  <c r="D1359" i="1"/>
  <c r="G1359" i="1" s="1"/>
  <c r="C1359" i="1"/>
  <c r="H1359" i="1" s="1"/>
  <c r="D1358" i="1"/>
  <c r="C1358" i="1"/>
  <c r="G1358" i="1" s="1"/>
  <c r="D1357" i="1"/>
  <c r="C1357" i="1"/>
  <c r="D1356" i="1"/>
  <c r="C1356" i="1"/>
  <c r="H1356" i="1" s="1"/>
  <c r="D1355" i="1"/>
  <c r="C1355" i="1"/>
  <c r="H1354" i="1"/>
  <c r="G1354" i="1"/>
  <c r="D1354" i="1"/>
  <c r="C1354" i="1"/>
  <c r="D1353" i="1"/>
  <c r="G1353" i="1" s="1"/>
  <c r="C1353" i="1"/>
  <c r="H1352" i="1"/>
  <c r="G1352" i="1"/>
  <c r="D1352" i="1"/>
  <c r="C1352" i="1"/>
  <c r="D1351" i="1"/>
  <c r="C1351" i="1"/>
  <c r="D1350" i="1"/>
  <c r="H1350" i="1" s="1"/>
  <c r="C1350" i="1"/>
  <c r="G1350" i="1" s="1"/>
  <c r="H1349" i="1"/>
  <c r="D1349" i="1"/>
  <c r="C1349" i="1"/>
  <c r="D1348" i="1"/>
  <c r="C1348" i="1"/>
  <c r="G1348" i="1" s="1"/>
  <c r="D1347" i="1"/>
  <c r="G1347" i="1" s="1"/>
  <c r="C1347" i="1"/>
  <c r="D1346" i="1"/>
  <c r="C1346" i="1"/>
  <c r="H1346" i="1" s="1"/>
  <c r="D1345" i="1"/>
  <c r="G1345" i="1" s="1"/>
  <c r="C1345" i="1"/>
  <c r="H1345" i="1" s="1"/>
  <c r="D1344" i="1"/>
  <c r="H1344" i="1" s="1"/>
  <c r="C1344" i="1"/>
  <c r="D1343" i="1"/>
  <c r="C1343" i="1"/>
  <c r="H1343" i="1" s="1"/>
  <c r="H1342" i="1"/>
  <c r="G1342" i="1"/>
  <c r="D1342" i="1"/>
  <c r="C1342" i="1"/>
  <c r="D1341" i="1"/>
  <c r="C1341" i="1"/>
  <c r="H1340" i="1"/>
  <c r="G1340" i="1"/>
  <c r="D1340" i="1"/>
  <c r="C1340" i="1"/>
  <c r="D1339" i="1"/>
  <c r="G1339" i="1" s="1"/>
  <c r="C1339" i="1"/>
  <c r="D1338" i="1"/>
  <c r="C1338" i="1"/>
  <c r="H1338" i="1" s="1"/>
  <c r="H1337" i="1"/>
  <c r="D1337" i="1"/>
  <c r="G1337" i="1" s="1"/>
  <c r="C1337" i="1"/>
  <c r="D1336" i="1"/>
  <c r="C1336" i="1"/>
  <c r="H1336" i="1" s="1"/>
  <c r="D1335" i="1"/>
  <c r="G1335" i="1" s="1"/>
  <c r="C1335" i="1"/>
  <c r="D1334" i="1"/>
  <c r="C1334" i="1"/>
  <c r="H1334" i="1" s="1"/>
  <c r="D1333" i="1"/>
  <c r="G1333" i="1" s="1"/>
  <c r="C1333" i="1"/>
  <c r="H1332" i="1"/>
  <c r="G1332" i="1"/>
  <c r="D1332" i="1"/>
  <c r="C1332" i="1"/>
  <c r="D1331" i="1"/>
  <c r="C1331" i="1"/>
  <c r="D1330" i="1"/>
  <c r="G1328" i="1"/>
  <c r="D1328" i="1"/>
  <c r="C1328" i="1"/>
  <c r="H1328" i="1" s="1"/>
  <c r="D1327" i="1"/>
  <c r="C1327" i="1"/>
  <c r="H1327" i="1" s="1"/>
  <c r="D1326" i="1"/>
  <c r="G1326" i="1" s="1"/>
  <c r="C1326" i="1"/>
  <c r="H1326" i="1" s="1"/>
  <c r="D1325" i="1"/>
  <c r="C1325" i="1"/>
  <c r="H1324" i="1"/>
  <c r="G1324" i="1"/>
  <c r="D1324" i="1"/>
  <c r="C1324" i="1"/>
  <c r="H1323" i="1"/>
  <c r="D1323" i="1"/>
  <c r="G1323" i="1" s="1"/>
  <c r="C1323" i="1"/>
  <c r="D1322" i="1"/>
  <c r="D1321" i="1"/>
  <c r="G1321" i="1" s="1"/>
  <c r="C1321" i="1"/>
  <c r="D1320" i="1"/>
  <c r="C1320" i="1"/>
  <c r="H1320" i="1" s="1"/>
  <c r="H1319" i="1"/>
  <c r="D1319" i="1"/>
  <c r="C1319" i="1"/>
  <c r="D1318" i="1"/>
  <c r="C1318" i="1"/>
  <c r="H1318" i="1" s="1"/>
  <c r="D1317" i="1"/>
  <c r="G1317" i="1" s="1"/>
  <c r="C1317" i="1"/>
  <c r="H1317" i="1" s="1"/>
  <c r="D1316" i="1"/>
  <c r="D1315" i="1"/>
  <c r="C1315" i="1"/>
  <c r="H1314" i="1"/>
  <c r="D1314" i="1"/>
  <c r="C1314" i="1"/>
  <c r="G1314" i="1" s="1"/>
  <c r="D1313" i="1"/>
  <c r="G1313" i="1" s="1"/>
  <c r="C1313" i="1"/>
  <c r="D1312" i="1"/>
  <c r="G1312" i="1" s="1"/>
  <c r="C1312" i="1"/>
  <c r="H1312" i="1" s="1"/>
  <c r="D1311" i="1"/>
  <c r="C1311" i="1"/>
  <c r="H1311" i="1" s="1"/>
  <c r="D1310" i="1"/>
  <c r="C1310" i="1"/>
  <c r="H1310" i="1" s="1"/>
  <c r="D1309" i="1"/>
  <c r="C1309" i="1"/>
  <c r="D1308" i="1"/>
  <c r="H1308" i="1" s="1"/>
  <c r="C1308" i="1"/>
  <c r="G1306" i="1"/>
  <c r="D1306" i="1"/>
  <c r="C1306" i="1"/>
  <c r="H1306" i="1" s="1"/>
  <c r="D1305" i="1"/>
  <c r="G1305" i="1" s="1"/>
  <c r="C1305" i="1"/>
  <c r="D1304" i="1"/>
  <c r="C1304" i="1"/>
  <c r="G1304" i="1" s="1"/>
  <c r="D1303" i="1"/>
  <c r="C1303" i="1"/>
  <c r="H1303" i="1" s="1"/>
  <c r="D1302" i="1"/>
  <c r="C1302" i="1"/>
  <c r="H1302" i="1" s="1"/>
  <c r="D1301" i="1"/>
  <c r="C1301" i="1"/>
  <c r="H1301" i="1" s="1"/>
  <c r="C1300" i="1"/>
  <c r="D1298" i="1"/>
  <c r="C1298" i="1"/>
  <c r="H1298" i="1" s="1"/>
  <c r="D1297" i="1"/>
  <c r="G1297" i="1" s="1"/>
  <c r="C1297" i="1"/>
  <c r="H1297" i="1" s="1"/>
  <c r="H1296" i="1"/>
  <c r="D1296" i="1"/>
  <c r="G1296" i="1" s="1"/>
  <c r="C1296" i="1"/>
  <c r="D1295" i="1"/>
  <c r="C1295" i="1"/>
  <c r="D1294" i="1"/>
  <c r="H1294" i="1" s="1"/>
  <c r="C1294" i="1"/>
  <c r="G1294" i="1" s="1"/>
  <c r="D1293" i="1"/>
  <c r="C1293" i="1"/>
  <c r="H1293" i="1" s="1"/>
  <c r="D1292" i="1"/>
  <c r="C1292" i="1"/>
  <c r="H1292" i="1" s="1"/>
  <c r="D1291" i="1"/>
  <c r="G1291" i="1" s="1"/>
  <c r="C1291" i="1"/>
  <c r="D1290" i="1"/>
  <c r="H1290" i="1" s="1"/>
  <c r="C1290" i="1"/>
  <c r="D1289" i="1"/>
  <c r="C1289" i="1"/>
  <c r="H1288" i="1"/>
  <c r="D1288" i="1"/>
  <c r="C1288" i="1"/>
  <c r="G1288" i="1" s="1"/>
  <c r="D1287" i="1"/>
  <c r="G1287" i="1" s="1"/>
  <c r="C1287" i="1"/>
  <c r="H1286" i="1"/>
  <c r="D1286" i="1"/>
  <c r="G1286" i="1" s="1"/>
  <c r="C1286" i="1"/>
  <c r="D1285" i="1"/>
  <c r="C1285" i="1"/>
  <c r="H1285" i="1" s="1"/>
  <c r="G1284" i="1"/>
  <c r="D1284" i="1"/>
  <c r="C1284" i="1"/>
  <c r="H1284" i="1" s="1"/>
  <c r="D1283" i="1"/>
  <c r="C1283" i="1"/>
  <c r="D1282" i="1"/>
  <c r="C1282" i="1"/>
  <c r="G1282" i="1" s="1"/>
  <c r="D1281" i="1"/>
  <c r="G1281" i="1" s="1"/>
  <c r="C1281" i="1"/>
  <c r="D1280" i="1"/>
  <c r="H1280" i="1" s="1"/>
  <c r="C1280" i="1"/>
  <c r="D1279" i="1"/>
  <c r="G1279" i="1" s="1"/>
  <c r="C1279" i="1"/>
  <c r="G1278" i="1"/>
  <c r="D1278" i="1"/>
  <c r="C1278" i="1"/>
  <c r="H1278" i="1" s="1"/>
  <c r="D1277" i="1"/>
  <c r="G1277" i="1" s="1"/>
  <c r="C1277" i="1"/>
  <c r="H1276" i="1"/>
  <c r="D1276" i="1"/>
  <c r="G1276" i="1" s="1"/>
  <c r="C1276" i="1"/>
  <c r="D1275" i="1"/>
  <c r="C1275" i="1"/>
  <c r="D1274" i="1"/>
  <c r="C1274" i="1"/>
  <c r="D1273" i="1"/>
  <c r="C1273" i="1"/>
  <c r="D1272" i="1"/>
  <c r="C1272" i="1"/>
  <c r="D1271" i="1"/>
  <c r="C1271" i="1"/>
  <c r="D1270" i="1"/>
  <c r="H1270" i="1" s="1"/>
  <c r="C1270" i="1"/>
  <c r="D1269" i="1"/>
  <c r="C1269" i="1"/>
  <c r="H1269" i="1" s="1"/>
  <c r="D1268" i="1"/>
  <c r="C1268" i="1"/>
  <c r="G1268" i="1" s="1"/>
  <c r="D1267" i="1"/>
  <c r="C1267" i="1"/>
  <c r="D1266" i="1"/>
  <c r="C1266" i="1"/>
  <c r="H1266" i="1" s="1"/>
  <c r="D1265" i="1"/>
  <c r="C1265" i="1"/>
  <c r="H1265" i="1" s="1"/>
  <c r="D1264" i="1"/>
  <c r="C1264" i="1"/>
  <c r="H1264" i="1" s="1"/>
  <c r="D1263" i="1"/>
  <c r="C1263" i="1"/>
  <c r="D1262" i="1"/>
  <c r="C1262" i="1"/>
  <c r="H1262" i="1" s="1"/>
  <c r="D1261" i="1"/>
  <c r="G1261" i="1" s="1"/>
  <c r="C1261" i="1"/>
  <c r="H1261" i="1" s="1"/>
  <c r="D1260" i="1"/>
  <c r="H1260" i="1" s="1"/>
  <c r="C1260" i="1"/>
  <c r="D1259" i="1"/>
  <c r="C1259" i="1"/>
  <c r="H1259" i="1" s="1"/>
  <c r="D1258" i="1"/>
  <c r="C1258" i="1"/>
  <c r="H1258" i="1" s="1"/>
  <c r="D1257" i="1"/>
  <c r="C1257" i="1"/>
  <c r="H1256" i="1"/>
  <c r="G1256" i="1"/>
  <c r="D1256" i="1"/>
  <c r="C1256" i="1"/>
  <c r="D1255" i="1"/>
  <c r="C1255" i="1"/>
  <c r="D1254" i="1"/>
  <c r="C1254" i="1"/>
  <c r="G1254" i="1" s="1"/>
  <c r="D1253" i="1"/>
  <c r="G1253" i="1" s="1"/>
  <c r="C1253" i="1"/>
  <c r="H1253" i="1" s="1"/>
  <c r="D1252" i="1"/>
  <c r="H1252" i="1" s="1"/>
  <c r="C1252" i="1"/>
  <c r="G1252" i="1" s="1"/>
  <c r="D1251" i="1"/>
  <c r="G1251" i="1" s="1"/>
  <c r="C1251" i="1"/>
  <c r="D1250" i="1"/>
  <c r="H1250" i="1" s="1"/>
  <c r="C1250" i="1"/>
  <c r="D1249" i="1"/>
  <c r="C1249" i="1"/>
  <c r="H1249" i="1" s="1"/>
  <c r="D1248" i="1"/>
  <c r="C1248" i="1"/>
  <c r="H1248" i="1" s="1"/>
  <c r="D1247" i="1"/>
  <c r="C1247" i="1"/>
  <c r="H1246" i="1"/>
  <c r="G1246" i="1"/>
  <c r="D1246" i="1"/>
  <c r="C1246" i="1"/>
  <c r="D1245" i="1"/>
  <c r="G1245" i="1" s="1"/>
  <c r="C1245" i="1"/>
  <c r="H1245" i="1" s="1"/>
  <c r="D1244" i="1"/>
  <c r="H1244" i="1" s="1"/>
  <c r="C1244" i="1"/>
  <c r="D1243" i="1"/>
  <c r="C1243" i="1"/>
  <c r="H1243" i="1" s="1"/>
  <c r="D1242" i="1"/>
  <c r="C1242" i="1"/>
  <c r="G1242" i="1" s="1"/>
  <c r="D1241" i="1"/>
  <c r="C1241" i="1"/>
  <c r="D1240" i="1"/>
  <c r="C1240" i="1"/>
  <c r="H1240" i="1" s="1"/>
  <c r="D1239" i="1"/>
  <c r="C1239" i="1"/>
  <c r="H1238" i="1"/>
  <c r="G1238" i="1"/>
  <c r="D1238" i="1"/>
  <c r="C1238" i="1"/>
  <c r="D1237" i="1"/>
  <c r="C1237" i="1"/>
  <c r="H1237" i="1" s="1"/>
  <c r="D1236" i="1"/>
  <c r="C1236" i="1"/>
  <c r="H1236" i="1" s="1"/>
  <c r="H1234" i="1"/>
  <c r="G1234" i="1"/>
  <c r="D1234" i="1"/>
  <c r="C1234" i="1"/>
  <c r="H1233" i="1"/>
  <c r="D1233" i="1"/>
  <c r="C1233" i="1"/>
  <c r="D1232" i="1"/>
  <c r="C1232" i="1"/>
  <c r="H1232" i="1" s="1"/>
  <c r="D1231" i="1"/>
  <c r="G1231" i="1" s="1"/>
  <c r="C1231" i="1"/>
  <c r="D1230" i="1"/>
  <c r="C1230" i="1"/>
  <c r="H1230" i="1" s="1"/>
  <c r="D1229" i="1"/>
  <c r="G1229" i="1" s="1"/>
  <c r="C1229" i="1"/>
  <c r="H1228" i="1"/>
  <c r="G1228" i="1"/>
  <c r="D1228" i="1"/>
  <c r="C1228" i="1"/>
  <c r="D1227" i="1"/>
  <c r="D1226" i="1"/>
  <c r="C1226" i="1"/>
  <c r="H1226" i="1" s="1"/>
  <c r="D1225" i="1"/>
  <c r="C1225" i="1"/>
  <c r="D1224" i="1"/>
  <c r="G1224" i="1" s="1"/>
  <c r="C1224" i="1"/>
  <c r="C1223" i="1"/>
  <c r="D1221" i="1"/>
  <c r="C1221" i="1"/>
  <c r="H1221" i="1" s="1"/>
  <c r="H1220" i="1"/>
  <c r="D1220" i="1"/>
  <c r="C1220" i="1"/>
  <c r="G1220" i="1" s="1"/>
  <c r="D1219" i="1"/>
  <c r="D1218" i="1"/>
  <c r="C1218" i="1"/>
  <c r="G1218" i="1" s="1"/>
  <c r="D1217" i="1"/>
  <c r="G1217" i="1" s="1"/>
  <c r="C1217" i="1"/>
  <c r="H1217" i="1" s="1"/>
  <c r="D1216" i="1"/>
  <c r="C1216" i="1"/>
  <c r="H1216" i="1" s="1"/>
  <c r="D1213" i="1"/>
  <c r="C1213" i="1"/>
  <c r="D1212" i="1"/>
  <c r="C1212" i="1"/>
  <c r="H1212" i="1" s="1"/>
  <c r="D1211" i="1"/>
  <c r="H1210" i="1"/>
  <c r="G1210" i="1"/>
  <c r="D1210" i="1"/>
  <c r="C1210" i="1"/>
  <c r="D1209" i="1"/>
  <c r="C1209" i="1"/>
  <c r="H1208" i="1"/>
  <c r="G1208" i="1"/>
  <c r="D1208" i="1"/>
  <c r="C1208" i="1"/>
  <c r="D1207" i="1"/>
  <c r="G1207" i="1" s="1"/>
  <c r="C1207" i="1"/>
  <c r="H1206" i="1"/>
  <c r="G1206" i="1"/>
  <c r="D1206" i="1"/>
  <c r="C1206" i="1"/>
  <c r="H1205" i="1"/>
  <c r="D1205" i="1"/>
  <c r="G1205" i="1" s="1"/>
  <c r="C1205" i="1"/>
  <c r="H1204" i="1"/>
  <c r="G1204" i="1"/>
  <c r="D1204" i="1"/>
  <c r="C1204" i="1"/>
  <c r="D1203" i="1"/>
  <c r="G1203" i="1" s="1"/>
  <c r="C1203" i="1"/>
  <c r="H1202" i="1"/>
  <c r="G1202" i="1"/>
  <c r="D1202" i="1"/>
  <c r="C1202" i="1"/>
  <c r="H1201" i="1"/>
  <c r="D1201" i="1"/>
  <c r="G1201" i="1" s="1"/>
  <c r="C1201" i="1"/>
  <c r="H1200" i="1"/>
  <c r="D1200" i="1"/>
  <c r="G1200" i="1" s="1"/>
  <c r="C1200" i="1"/>
  <c r="D1199" i="1"/>
  <c r="C1199" i="1"/>
  <c r="H1198" i="1"/>
  <c r="G1198" i="1"/>
  <c r="D1198" i="1"/>
  <c r="C1198" i="1"/>
  <c r="D1197" i="1"/>
  <c r="C1197" i="1"/>
  <c r="H1197" i="1" s="1"/>
  <c r="D1196" i="1"/>
  <c r="H1196" i="1" s="1"/>
  <c r="C1196" i="1"/>
  <c r="D1195" i="1"/>
  <c r="C1195" i="1"/>
  <c r="H1195" i="1" s="1"/>
  <c r="D1194" i="1"/>
  <c r="C1194" i="1"/>
  <c r="G1194" i="1" s="1"/>
  <c r="D1193" i="1"/>
  <c r="C1193" i="1"/>
  <c r="D1192" i="1"/>
  <c r="C1192" i="1"/>
  <c r="H1192" i="1" s="1"/>
  <c r="D1191" i="1"/>
  <c r="C1191" i="1"/>
  <c r="H1190" i="1"/>
  <c r="D1190" i="1"/>
  <c r="C1190" i="1"/>
  <c r="G1190" i="1" s="1"/>
  <c r="D1189" i="1"/>
  <c r="G1189" i="1" s="1"/>
  <c r="C1189" i="1"/>
  <c r="H1189" i="1" s="1"/>
  <c r="H1188" i="1"/>
  <c r="G1188" i="1"/>
  <c r="D1188" i="1"/>
  <c r="C1188" i="1"/>
  <c r="D1187" i="1"/>
  <c r="G1187" i="1" s="1"/>
  <c r="C1187" i="1"/>
  <c r="D1186" i="1"/>
  <c r="H1186" i="1" s="1"/>
  <c r="C1186" i="1"/>
  <c r="D1185" i="1"/>
  <c r="C1185" i="1"/>
  <c r="H1185" i="1" s="1"/>
  <c r="D1184" i="1"/>
  <c r="D1183" i="1"/>
  <c r="H1182" i="1"/>
  <c r="G1182" i="1"/>
  <c r="D1182" i="1"/>
  <c r="C1182" i="1"/>
  <c r="D1181" i="1"/>
  <c r="G1181" i="1" s="1"/>
  <c r="C1181" i="1"/>
  <c r="H1180" i="1"/>
  <c r="G1180" i="1"/>
  <c r="D1180" i="1"/>
  <c r="C1180" i="1"/>
  <c r="H1179" i="1"/>
  <c r="D1179" i="1"/>
  <c r="G1179" i="1" s="1"/>
  <c r="C1179" i="1"/>
  <c r="H1178" i="1"/>
  <c r="G1178" i="1"/>
  <c r="D1178" i="1"/>
  <c r="C1178" i="1"/>
  <c r="D1177" i="1"/>
  <c r="G1177" i="1" s="1"/>
  <c r="C1177" i="1"/>
  <c r="H1176" i="1"/>
  <c r="G1176" i="1"/>
  <c r="D1176" i="1"/>
  <c r="C1176" i="1"/>
  <c r="H1175" i="1"/>
  <c r="D1175" i="1"/>
  <c r="G1175" i="1" s="1"/>
  <c r="C1175" i="1"/>
  <c r="H1174" i="1"/>
  <c r="G1174" i="1"/>
  <c r="D1174" i="1"/>
  <c r="C1174" i="1"/>
  <c r="D1173" i="1"/>
  <c r="G1173" i="1" s="1"/>
  <c r="C1173" i="1"/>
  <c r="H1172" i="1"/>
  <c r="G1172" i="1"/>
  <c r="D1172" i="1"/>
  <c r="C1172" i="1"/>
  <c r="D1171" i="1"/>
  <c r="H1171" i="1" s="1"/>
  <c r="C1171" i="1"/>
  <c r="H1170" i="1"/>
  <c r="G1170" i="1"/>
  <c r="D1170" i="1"/>
  <c r="C1170" i="1"/>
  <c r="D1169" i="1"/>
  <c r="H1169" i="1" s="1"/>
  <c r="C1169" i="1"/>
  <c r="H1168" i="1"/>
  <c r="G1168" i="1"/>
  <c r="D1168" i="1"/>
  <c r="C1168" i="1"/>
  <c r="D1167" i="1"/>
  <c r="H1167" i="1" s="1"/>
  <c r="C1167" i="1"/>
  <c r="H1166" i="1"/>
  <c r="G1166" i="1"/>
  <c r="D1166" i="1"/>
  <c r="C1166" i="1"/>
  <c r="D1165" i="1"/>
  <c r="C1165" i="1"/>
  <c r="D1164" i="1"/>
  <c r="C1164" i="1"/>
  <c r="H1164" i="1" s="1"/>
  <c r="D1163" i="1"/>
  <c r="H1163" i="1" s="1"/>
  <c r="C1163" i="1"/>
  <c r="D1162" i="1"/>
  <c r="C1162" i="1"/>
  <c r="G1162" i="1" s="1"/>
  <c r="D1161" i="1"/>
  <c r="C1161" i="1"/>
  <c r="H1160" i="1"/>
  <c r="D1160" i="1"/>
  <c r="C1160" i="1"/>
  <c r="D1159" i="1"/>
  <c r="C1159" i="1"/>
  <c r="D1158" i="1"/>
  <c r="C1158" i="1"/>
  <c r="G1158" i="1" s="1"/>
  <c r="D1157" i="1"/>
  <c r="H1157" i="1" s="1"/>
  <c r="C1157" i="1"/>
  <c r="D1156" i="1"/>
  <c r="C1156" i="1"/>
  <c r="H1156" i="1" s="1"/>
  <c r="D1155" i="1"/>
  <c r="H1155" i="1" s="1"/>
  <c r="C1155" i="1"/>
  <c r="C1154" i="1"/>
  <c r="D1151" i="1"/>
  <c r="C1151" i="1"/>
  <c r="D1150" i="1"/>
  <c r="C1150" i="1"/>
  <c r="H1150" i="1" s="1"/>
  <c r="D1149" i="1"/>
  <c r="C1149" i="1"/>
  <c r="H1148" i="1"/>
  <c r="G1148" i="1"/>
  <c r="D1148" i="1"/>
  <c r="C1148" i="1"/>
  <c r="D1147" i="1"/>
  <c r="H1147" i="1" s="1"/>
  <c r="C1147" i="1"/>
  <c r="D1146" i="1"/>
  <c r="C1146" i="1"/>
  <c r="H1146" i="1" s="1"/>
  <c r="D1145" i="1"/>
  <c r="H1145" i="1" s="1"/>
  <c r="C1145" i="1"/>
  <c r="D1144" i="1"/>
  <c r="C1144" i="1"/>
  <c r="D1143" i="1"/>
  <c r="H1143" i="1" s="1"/>
  <c r="C1143" i="1"/>
  <c r="D1142" i="1"/>
  <c r="G1142" i="1" s="1"/>
  <c r="C1142" i="1"/>
  <c r="D1141" i="1"/>
  <c r="C1141" i="1"/>
  <c r="D1140" i="1"/>
  <c r="C1140" i="1"/>
  <c r="H1140" i="1" s="1"/>
  <c r="D1139" i="1"/>
  <c r="H1139" i="1" s="1"/>
  <c r="C1139" i="1"/>
  <c r="D1138" i="1"/>
  <c r="C1138" i="1"/>
  <c r="D1137" i="1"/>
  <c r="C1137" i="1"/>
  <c r="D1136" i="1"/>
  <c r="H1136" i="1" s="1"/>
  <c r="C1136" i="1"/>
  <c r="D1135" i="1"/>
  <c r="H1135" i="1" s="1"/>
  <c r="C1135" i="1"/>
  <c r="D1134" i="1"/>
  <c r="C1134" i="1"/>
  <c r="H1134" i="1" s="1"/>
  <c r="D1133" i="1"/>
  <c r="H1133" i="1" s="1"/>
  <c r="C1133" i="1"/>
  <c r="H1132" i="1"/>
  <c r="G1132" i="1"/>
  <c r="D1132" i="1"/>
  <c r="C1132" i="1"/>
  <c r="D1131" i="1"/>
  <c r="C1131" i="1"/>
  <c r="D1130" i="1"/>
  <c r="H1130" i="1" s="1"/>
  <c r="C1130" i="1"/>
  <c r="G1130" i="1" s="1"/>
  <c r="D1129" i="1"/>
  <c r="C1129" i="1"/>
  <c r="D1128" i="1"/>
  <c r="H1128" i="1" s="1"/>
  <c r="C1128" i="1"/>
  <c r="D1127" i="1"/>
  <c r="H1127" i="1" s="1"/>
  <c r="C1127" i="1"/>
  <c r="D1126" i="1"/>
  <c r="H1126" i="1" s="1"/>
  <c r="C1126" i="1"/>
  <c r="D1125" i="1"/>
  <c r="C1125" i="1"/>
  <c r="D1123" i="1"/>
  <c r="C1123" i="1"/>
  <c r="H1123" i="1" s="1"/>
  <c r="G1122" i="1"/>
  <c r="D1122" i="1"/>
  <c r="C1122" i="1"/>
  <c r="H1122" i="1" s="1"/>
  <c r="D1121" i="1"/>
  <c r="C1121" i="1"/>
  <c r="H1121" i="1" s="1"/>
  <c r="D1120" i="1"/>
  <c r="C1120" i="1"/>
  <c r="G1120" i="1" s="1"/>
  <c r="D1119" i="1"/>
  <c r="C1119" i="1"/>
  <c r="H1119" i="1" s="1"/>
  <c r="D1118" i="1"/>
  <c r="C1118" i="1"/>
  <c r="H1118" i="1" s="1"/>
  <c r="G1117" i="1"/>
  <c r="D1117" i="1"/>
  <c r="C1117" i="1"/>
  <c r="H1117" i="1" s="1"/>
  <c r="D1116" i="1"/>
  <c r="C1116" i="1"/>
  <c r="H1116" i="1" s="1"/>
  <c r="G1115" i="1"/>
  <c r="D1115" i="1"/>
  <c r="C1115" i="1"/>
  <c r="H1115" i="1" s="1"/>
  <c r="H1114" i="1"/>
  <c r="G1114" i="1"/>
  <c r="D1114" i="1"/>
  <c r="C1114" i="1"/>
  <c r="D1113" i="1"/>
  <c r="C1113" i="1"/>
  <c r="H1113" i="1" s="1"/>
  <c r="D1111" i="1"/>
  <c r="C1111" i="1"/>
  <c r="H1111" i="1" s="1"/>
  <c r="D1110" i="1"/>
  <c r="G1110" i="1" s="1"/>
  <c r="C1110" i="1"/>
  <c r="H1110" i="1" s="1"/>
  <c r="H1109" i="1"/>
  <c r="G1109" i="1"/>
  <c r="D1109" i="1"/>
  <c r="C1109" i="1"/>
  <c r="D1108" i="1"/>
  <c r="G1108" i="1" s="1"/>
  <c r="C1108" i="1"/>
  <c r="H1108" i="1" s="1"/>
  <c r="H1107" i="1"/>
  <c r="G1107" i="1"/>
  <c r="D1107" i="1"/>
  <c r="C1107" i="1"/>
  <c r="D1106" i="1"/>
  <c r="G1106" i="1" s="1"/>
  <c r="C1106" i="1"/>
  <c r="H1106" i="1" s="1"/>
  <c r="H1105" i="1"/>
  <c r="G1105" i="1"/>
  <c r="D1105" i="1"/>
  <c r="C1105" i="1"/>
  <c r="D1104" i="1"/>
  <c r="D1103" i="1"/>
  <c r="C1103" i="1"/>
  <c r="D1102" i="1"/>
  <c r="C1102" i="1"/>
  <c r="H1102" i="1" s="1"/>
  <c r="D1101" i="1"/>
  <c r="C1101" i="1"/>
  <c r="D1100" i="1"/>
  <c r="C1100" i="1"/>
  <c r="H1100" i="1" s="1"/>
  <c r="D1099" i="1"/>
  <c r="C1099" i="1"/>
  <c r="H1098" i="1"/>
  <c r="G1098" i="1"/>
  <c r="D1098" i="1"/>
  <c r="C1098" i="1"/>
  <c r="D1097" i="1"/>
  <c r="D1096" i="1"/>
  <c r="D1095" i="1"/>
  <c r="C1095" i="1"/>
  <c r="G1094" i="1"/>
  <c r="D1094" i="1"/>
  <c r="C1094" i="1"/>
  <c r="H1094" i="1" s="1"/>
  <c r="D1093" i="1"/>
  <c r="H1093" i="1" s="1"/>
  <c r="C1093" i="1"/>
  <c r="D1092" i="1"/>
  <c r="C1092" i="1"/>
  <c r="H1092" i="1" s="1"/>
  <c r="D1091" i="1"/>
  <c r="C1091" i="1"/>
  <c r="H1090" i="1"/>
  <c r="D1090" i="1"/>
  <c r="C1090" i="1"/>
  <c r="G1090" i="1" s="1"/>
  <c r="D1089" i="1"/>
  <c r="C1089" i="1"/>
  <c r="G1088" i="1"/>
  <c r="D1088" i="1"/>
  <c r="C1088" i="1"/>
  <c r="H1088" i="1" s="1"/>
  <c r="D1087" i="1"/>
  <c r="H1087" i="1" s="1"/>
  <c r="C1087" i="1"/>
  <c r="G1086" i="1"/>
  <c r="D1086" i="1"/>
  <c r="C1086" i="1"/>
  <c r="H1086" i="1" s="1"/>
  <c r="D1085" i="1"/>
  <c r="H1085" i="1" s="1"/>
  <c r="C1085" i="1"/>
  <c r="D1084" i="1"/>
  <c r="C1084" i="1"/>
  <c r="H1084" i="1" s="1"/>
  <c r="D1083" i="1"/>
  <c r="C1083" i="1"/>
  <c r="D1082" i="1"/>
  <c r="C1082" i="1"/>
  <c r="G1082" i="1" s="1"/>
  <c r="D1081" i="1"/>
  <c r="C1081" i="1"/>
  <c r="D1080" i="1"/>
  <c r="C1080" i="1"/>
  <c r="H1080" i="1" s="1"/>
  <c r="D1079" i="1"/>
  <c r="C1079" i="1"/>
  <c r="D1078" i="1"/>
  <c r="C1078" i="1"/>
  <c r="H1078" i="1" s="1"/>
  <c r="D1077" i="1"/>
  <c r="C1077" i="1"/>
  <c r="D1076" i="1"/>
  <c r="C1076" i="1"/>
  <c r="H1076" i="1" s="1"/>
  <c r="D1075" i="1"/>
  <c r="C1075" i="1"/>
  <c r="D1074" i="1"/>
  <c r="C1074" i="1"/>
  <c r="D1073" i="1"/>
  <c r="C1073" i="1"/>
  <c r="D1072" i="1"/>
  <c r="C1072" i="1"/>
  <c r="H1072" i="1" s="1"/>
  <c r="D1071" i="1"/>
  <c r="C1071" i="1"/>
  <c r="D1070" i="1"/>
  <c r="C1070" i="1"/>
  <c r="D1069" i="1"/>
  <c r="C1069" i="1"/>
  <c r="D1068" i="1"/>
  <c r="C1068" i="1"/>
  <c r="H1068" i="1" s="1"/>
  <c r="D1067" i="1"/>
  <c r="C1067" i="1"/>
  <c r="D1066" i="1"/>
  <c r="C1066" i="1"/>
  <c r="G1066" i="1" s="1"/>
  <c r="D1064" i="1"/>
  <c r="C1064" i="1"/>
  <c r="H1064" i="1" s="1"/>
  <c r="D1063" i="1"/>
  <c r="C1063" i="1"/>
  <c r="D1062" i="1"/>
  <c r="C1062" i="1"/>
  <c r="H1062" i="1" s="1"/>
  <c r="D1061" i="1"/>
  <c r="H1061" i="1" s="1"/>
  <c r="C1061" i="1"/>
  <c r="D1060" i="1"/>
  <c r="C1060" i="1"/>
  <c r="H1060" i="1" s="1"/>
  <c r="D1059" i="1"/>
  <c r="C1059" i="1"/>
  <c r="D1058" i="1"/>
  <c r="C1058" i="1"/>
  <c r="G1058" i="1" s="1"/>
  <c r="D1057" i="1"/>
  <c r="C1057" i="1"/>
  <c r="D1056" i="1"/>
  <c r="D1055" i="1"/>
  <c r="C1055" i="1"/>
  <c r="D1054" i="1"/>
  <c r="C1054" i="1"/>
  <c r="H1054" i="1" s="1"/>
  <c r="D1053" i="1"/>
  <c r="H1053" i="1" s="1"/>
  <c r="C1053" i="1"/>
  <c r="D1052" i="1"/>
  <c r="C1052" i="1"/>
  <c r="H1052" i="1" s="1"/>
  <c r="D1051" i="1"/>
  <c r="C1051" i="1"/>
  <c r="D1050" i="1"/>
  <c r="C1050" i="1"/>
  <c r="G1050" i="1" s="1"/>
  <c r="D1049" i="1"/>
  <c r="C1049" i="1"/>
  <c r="D1048" i="1"/>
  <c r="D1047" i="1"/>
  <c r="D1045" i="1"/>
  <c r="H1045" i="1" s="1"/>
  <c r="C1045" i="1"/>
  <c r="D1044" i="1"/>
  <c r="C1044" i="1"/>
  <c r="H1044" i="1" s="1"/>
  <c r="D1043" i="1"/>
  <c r="H1043" i="1" s="1"/>
  <c r="C1043" i="1"/>
  <c r="D1042" i="1"/>
  <c r="H1042" i="1" s="1"/>
  <c r="C1042" i="1"/>
  <c r="D1041" i="1"/>
  <c r="C1041" i="1"/>
  <c r="D1040" i="1"/>
  <c r="C1040" i="1"/>
  <c r="H1040" i="1" s="1"/>
  <c r="D1039" i="1"/>
  <c r="C1039" i="1"/>
  <c r="D1038" i="1"/>
  <c r="C1038" i="1"/>
  <c r="D1037" i="1"/>
  <c r="H1037" i="1" s="1"/>
  <c r="C1037" i="1"/>
  <c r="D1036" i="1"/>
  <c r="C1036" i="1"/>
  <c r="H1036" i="1" s="1"/>
  <c r="D1035" i="1"/>
  <c r="C1035" i="1"/>
  <c r="D1034" i="1"/>
  <c r="D1033" i="1"/>
  <c r="C1033" i="1"/>
  <c r="D1032" i="1"/>
  <c r="C1032" i="1"/>
  <c r="H1032" i="1" s="1"/>
  <c r="D1031" i="1"/>
  <c r="C1031" i="1"/>
  <c r="D1030" i="1"/>
  <c r="C1030" i="1"/>
  <c r="H1030" i="1" s="1"/>
  <c r="D1029" i="1"/>
  <c r="C1029" i="1"/>
  <c r="D1028" i="1"/>
  <c r="C1028" i="1"/>
  <c r="D1027" i="1"/>
  <c r="C1027" i="1"/>
  <c r="D1026" i="1"/>
  <c r="C1026" i="1"/>
  <c r="G1026" i="1" s="1"/>
  <c r="D1025" i="1"/>
  <c r="C1025" i="1"/>
  <c r="D1024" i="1"/>
  <c r="H1024" i="1" s="1"/>
  <c r="C1024" i="1"/>
  <c r="D1023" i="1"/>
  <c r="C1023" i="1"/>
  <c r="D1022" i="1"/>
  <c r="C1022" i="1"/>
  <c r="H1022" i="1" s="1"/>
  <c r="D1021" i="1"/>
  <c r="C1021" i="1"/>
  <c r="D1020" i="1"/>
  <c r="C1020" i="1"/>
  <c r="D1018" i="1"/>
  <c r="C1018" i="1"/>
  <c r="H1018" i="1" s="1"/>
  <c r="D1017" i="1"/>
  <c r="C1017" i="1"/>
  <c r="H1016" i="1"/>
  <c r="D1016" i="1"/>
  <c r="C1016" i="1"/>
  <c r="G1016" i="1" s="1"/>
  <c r="D1015" i="1"/>
  <c r="C1015" i="1"/>
  <c r="D1014" i="1"/>
  <c r="C1014" i="1"/>
  <c r="D1013" i="1"/>
  <c r="D1012" i="1"/>
  <c r="C1012" i="1"/>
  <c r="H1012" i="1" s="1"/>
  <c r="D1011" i="1"/>
  <c r="H1011" i="1" s="1"/>
  <c r="C1011" i="1"/>
  <c r="D1010" i="1"/>
  <c r="C1010" i="1"/>
  <c r="H1010" i="1" s="1"/>
  <c r="D1009" i="1"/>
  <c r="C1009" i="1"/>
  <c r="D1008" i="1"/>
  <c r="C1008" i="1"/>
  <c r="G1008" i="1" s="1"/>
  <c r="D1007" i="1"/>
  <c r="D1006" i="1"/>
  <c r="C1006" i="1"/>
  <c r="D1005" i="1"/>
  <c r="C1005" i="1"/>
  <c r="D1004" i="1"/>
  <c r="C1004" i="1"/>
  <c r="H1004" i="1" s="1"/>
  <c r="D1003" i="1"/>
  <c r="C1003" i="1"/>
  <c r="D1002" i="1"/>
  <c r="C1002" i="1"/>
  <c r="D1001" i="1"/>
  <c r="H1001" i="1" s="1"/>
  <c r="C1001" i="1"/>
  <c r="D1000" i="1"/>
  <c r="C1000" i="1"/>
  <c r="D999" i="1"/>
  <c r="C999" i="1"/>
  <c r="H998" i="1"/>
  <c r="G998" i="1"/>
  <c r="D998" i="1"/>
  <c r="C998" i="1"/>
  <c r="D997" i="1"/>
  <c r="C997" i="1"/>
  <c r="D996" i="1"/>
  <c r="C996" i="1"/>
  <c r="H996" i="1" s="1"/>
  <c r="D995" i="1"/>
  <c r="C995" i="1"/>
  <c r="D994" i="1"/>
  <c r="C994" i="1"/>
  <c r="H994" i="1" s="1"/>
  <c r="D993" i="1"/>
  <c r="C993" i="1"/>
  <c r="D992" i="1"/>
  <c r="C992" i="1"/>
  <c r="H992" i="1" s="1"/>
  <c r="C991" i="1"/>
  <c r="D989" i="1"/>
  <c r="C989" i="1"/>
  <c r="D988" i="1"/>
  <c r="C988" i="1"/>
  <c r="H988" i="1" s="1"/>
  <c r="D987" i="1"/>
  <c r="C987" i="1"/>
  <c r="D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D975" i="1"/>
  <c r="C975" i="1"/>
  <c r="G975" i="1" s="1"/>
  <c r="H974" i="1"/>
  <c r="G974" i="1"/>
  <c r="D974" i="1"/>
  <c r="C974" i="1"/>
  <c r="D973" i="1"/>
  <c r="C973" i="1"/>
  <c r="G973" i="1" s="1"/>
  <c r="H972" i="1"/>
  <c r="G972" i="1"/>
  <c r="D972" i="1"/>
  <c r="C972" i="1"/>
  <c r="D971" i="1"/>
  <c r="C971" i="1"/>
  <c r="G971" i="1" s="1"/>
  <c r="H970" i="1"/>
  <c r="G970" i="1"/>
  <c r="D970" i="1"/>
  <c r="C970" i="1"/>
  <c r="D969" i="1"/>
  <c r="C969" i="1"/>
  <c r="G969" i="1" s="1"/>
  <c r="H968" i="1"/>
  <c r="G968" i="1"/>
  <c r="D968" i="1"/>
  <c r="C968" i="1"/>
  <c r="D967" i="1"/>
  <c r="C967" i="1"/>
  <c r="G967" i="1" s="1"/>
  <c r="H966" i="1"/>
  <c r="G966" i="1"/>
  <c r="D966" i="1"/>
  <c r="C966" i="1"/>
  <c r="D965" i="1"/>
  <c r="C965" i="1"/>
  <c r="G965" i="1" s="1"/>
  <c r="H964" i="1"/>
  <c r="G964" i="1"/>
  <c r="D964" i="1"/>
  <c r="C964" i="1"/>
  <c r="D963" i="1"/>
  <c r="C963" i="1"/>
  <c r="G963" i="1" s="1"/>
  <c r="H962" i="1"/>
  <c r="G962" i="1"/>
  <c r="D962" i="1"/>
  <c r="C962" i="1"/>
  <c r="H961" i="1"/>
  <c r="D961" i="1"/>
  <c r="C961" i="1"/>
  <c r="G961" i="1" s="1"/>
  <c r="H960" i="1"/>
  <c r="G960" i="1"/>
  <c r="D960" i="1"/>
  <c r="C960" i="1"/>
  <c r="H959" i="1"/>
  <c r="D959" i="1"/>
  <c r="C959" i="1"/>
  <c r="G959" i="1" s="1"/>
  <c r="H958" i="1"/>
  <c r="G958" i="1"/>
  <c r="D958" i="1"/>
  <c r="C958" i="1"/>
  <c r="D957" i="1"/>
  <c r="C957" i="1"/>
  <c r="G957" i="1" s="1"/>
  <c r="H956" i="1"/>
  <c r="G956" i="1"/>
  <c r="D956" i="1"/>
  <c r="C956" i="1"/>
  <c r="D955" i="1"/>
  <c r="C955" i="1"/>
  <c r="G955" i="1" s="1"/>
  <c r="H954" i="1"/>
  <c r="G954" i="1"/>
  <c r="D954" i="1"/>
  <c r="C954" i="1"/>
  <c r="D953" i="1"/>
  <c r="C953" i="1"/>
  <c r="G953" i="1" s="1"/>
  <c r="H952" i="1"/>
  <c r="G952" i="1"/>
  <c r="D952" i="1"/>
  <c r="C952" i="1"/>
  <c r="D951" i="1"/>
  <c r="C951" i="1"/>
  <c r="G951" i="1" s="1"/>
  <c r="H950" i="1"/>
  <c r="G950" i="1"/>
  <c r="D950" i="1"/>
  <c r="C950" i="1"/>
  <c r="D949" i="1"/>
  <c r="C949" i="1"/>
  <c r="G949" i="1" s="1"/>
  <c r="H948" i="1"/>
  <c r="G948" i="1"/>
  <c r="D948" i="1"/>
  <c r="C948" i="1"/>
  <c r="D947" i="1"/>
  <c r="C947" i="1"/>
  <c r="G947" i="1" s="1"/>
  <c r="H946" i="1"/>
  <c r="G946" i="1"/>
  <c r="D946" i="1"/>
  <c r="C946" i="1"/>
  <c r="H945" i="1"/>
  <c r="D945" i="1"/>
  <c r="C945" i="1"/>
  <c r="G945" i="1" s="1"/>
  <c r="H944" i="1"/>
  <c r="G944" i="1"/>
  <c r="D944" i="1"/>
  <c r="C944" i="1"/>
  <c r="H943" i="1"/>
  <c r="D943" i="1"/>
  <c r="C943" i="1"/>
  <c r="G943" i="1" s="1"/>
  <c r="H942" i="1"/>
  <c r="G942" i="1"/>
  <c r="D942" i="1"/>
  <c r="C942" i="1"/>
  <c r="D941" i="1"/>
  <c r="C941" i="1"/>
  <c r="G941" i="1" s="1"/>
  <c r="H940" i="1"/>
  <c r="G940" i="1"/>
  <c r="D940" i="1"/>
  <c r="C940" i="1"/>
  <c r="D939" i="1"/>
  <c r="C939" i="1"/>
  <c r="G939" i="1" s="1"/>
  <c r="H938" i="1"/>
  <c r="G938" i="1"/>
  <c r="D938" i="1"/>
  <c r="C938" i="1"/>
  <c r="D937" i="1"/>
  <c r="C937" i="1"/>
  <c r="G937" i="1" s="1"/>
  <c r="H936" i="1"/>
  <c r="G936" i="1"/>
  <c r="D936" i="1"/>
  <c r="C936" i="1"/>
  <c r="D935" i="1"/>
  <c r="C935" i="1"/>
  <c r="G935" i="1" s="1"/>
  <c r="H934" i="1"/>
  <c r="G934" i="1"/>
  <c r="D934" i="1"/>
  <c r="C934" i="1"/>
  <c r="D933" i="1"/>
  <c r="C933" i="1"/>
  <c r="G933" i="1" s="1"/>
  <c r="H932" i="1"/>
  <c r="G932" i="1"/>
  <c r="D932" i="1"/>
  <c r="C932" i="1"/>
  <c r="D931" i="1"/>
  <c r="C931" i="1"/>
  <c r="G931" i="1" s="1"/>
  <c r="H930" i="1"/>
  <c r="G930" i="1"/>
  <c r="D930" i="1"/>
  <c r="C930" i="1"/>
  <c r="H929" i="1"/>
  <c r="D929" i="1"/>
  <c r="C929" i="1"/>
  <c r="G929" i="1" s="1"/>
  <c r="H928" i="1"/>
  <c r="G928" i="1"/>
  <c r="D928" i="1"/>
  <c r="C928" i="1"/>
  <c r="H927" i="1"/>
  <c r="D927" i="1"/>
  <c r="C927" i="1"/>
  <c r="G927" i="1" s="1"/>
  <c r="H926" i="1"/>
  <c r="G926" i="1"/>
  <c r="D926" i="1"/>
  <c r="C926" i="1"/>
  <c r="D925" i="1"/>
  <c r="C925" i="1"/>
  <c r="G925" i="1" s="1"/>
  <c r="H924" i="1"/>
  <c r="G924" i="1"/>
  <c r="D924" i="1"/>
  <c r="C924" i="1"/>
  <c r="D923" i="1"/>
  <c r="C923" i="1"/>
  <c r="G923" i="1" s="1"/>
  <c r="H922" i="1"/>
  <c r="G922" i="1"/>
  <c r="D922" i="1"/>
  <c r="C922" i="1"/>
  <c r="D921" i="1"/>
  <c r="C921" i="1"/>
  <c r="G921" i="1" s="1"/>
  <c r="H920" i="1"/>
  <c r="G920" i="1"/>
  <c r="D920" i="1"/>
  <c r="C920" i="1"/>
  <c r="D919" i="1"/>
  <c r="C919" i="1"/>
  <c r="G919" i="1" s="1"/>
  <c r="H918" i="1"/>
  <c r="G918" i="1"/>
  <c r="D918" i="1"/>
  <c r="C918" i="1"/>
  <c r="D917" i="1"/>
  <c r="C917" i="1"/>
  <c r="G917" i="1" s="1"/>
  <c r="H916" i="1"/>
  <c r="G916" i="1"/>
  <c r="D916" i="1"/>
  <c r="C916" i="1"/>
  <c r="D915" i="1"/>
  <c r="C915" i="1"/>
  <c r="G915" i="1" s="1"/>
  <c r="H914" i="1"/>
  <c r="G914" i="1"/>
  <c r="D914" i="1"/>
  <c r="C914" i="1"/>
  <c r="H913" i="1"/>
  <c r="D913" i="1"/>
  <c r="C913" i="1"/>
  <c r="G913" i="1" s="1"/>
  <c r="H912" i="1"/>
  <c r="G912" i="1"/>
  <c r="D912" i="1"/>
  <c r="C912" i="1"/>
  <c r="H911" i="1"/>
  <c r="D911" i="1"/>
  <c r="C911" i="1"/>
  <c r="G911" i="1" s="1"/>
  <c r="H910" i="1"/>
  <c r="G910" i="1"/>
  <c r="D910" i="1"/>
  <c r="C910" i="1"/>
  <c r="D909" i="1"/>
  <c r="C909" i="1"/>
  <c r="G909" i="1" s="1"/>
  <c r="H908" i="1"/>
  <c r="G908" i="1"/>
  <c r="D908" i="1"/>
  <c r="C908" i="1"/>
  <c r="D907" i="1"/>
  <c r="C907" i="1"/>
  <c r="G907" i="1" s="1"/>
  <c r="H906" i="1"/>
  <c r="G906" i="1"/>
  <c r="D906" i="1"/>
  <c r="C906" i="1"/>
  <c r="D905" i="1"/>
  <c r="C905" i="1"/>
  <c r="G905" i="1" s="1"/>
  <c r="H904" i="1"/>
  <c r="G904" i="1"/>
  <c r="D904" i="1"/>
  <c r="C904" i="1"/>
  <c r="D903" i="1"/>
  <c r="C903" i="1"/>
  <c r="G903" i="1" s="1"/>
  <c r="H902" i="1"/>
  <c r="G902" i="1"/>
  <c r="D902" i="1"/>
  <c r="C902" i="1"/>
  <c r="D901" i="1"/>
  <c r="C901" i="1"/>
  <c r="G901" i="1" s="1"/>
  <c r="H900" i="1"/>
  <c r="G900" i="1"/>
  <c r="D900" i="1"/>
  <c r="C900" i="1"/>
  <c r="D899" i="1"/>
  <c r="C899" i="1"/>
  <c r="G899" i="1" s="1"/>
  <c r="H898" i="1"/>
  <c r="G898" i="1"/>
  <c r="D898" i="1"/>
  <c r="C898" i="1"/>
  <c r="H897" i="1"/>
  <c r="D897" i="1"/>
  <c r="C897" i="1"/>
  <c r="G897" i="1" s="1"/>
  <c r="H896" i="1"/>
  <c r="G896" i="1"/>
  <c r="D896" i="1"/>
  <c r="C896" i="1"/>
  <c r="H895" i="1"/>
  <c r="D895" i="1"/>
  <c r="C895" i="1"/>
  <c r="G895" i="1" s="1"/>
  <c r="H894" i="1"/>
  <c r="G894" i="1"/>
  <c r="D894" i="1"/>
  <c r="C894" i="1"/>
  <c r="D893" i="1"/>
  <c r="C893" i="1"/>
  <c r="G893" i="1" s="1"/>
  <c r="H892" i="1"/>
  <c r="G892" i="1"/>
  <c r="D892" i="1"/>
  <c r="C892" i="1"/>
  <c r="D891" i="1"/>
  <c r="C891" i="1"/>
  <c r="G891" i="1" s="1"/>
  <c r="H890" i="1"/>
  <c r="G890" i="1"/>
  <c r="D890" i="1"/>
  <c r="C890" i="1"/>
  <c r="D889" i="1"/>
  <c r="C889" i="1"/>
  <c r="G889" i="1" s="1"/>
  <c r="H888" i="1"/>
  <c r="G888" i="1"/>
  <c r="D888" i="1"/>
  <c r="C888" i="1"/>
  <c r="D887" i="1"/>
  <c r="C887" i="1"/>
  <c r="G887" i="1" s="1"/>
  <c r="H886" i="1"/>
  <c r="G886" i="1"/>
  <c r="D886" i="1"/>
  <c r="C886" i="1"/>
  <c r="D885" i="1"/>
  <c r="C885" i="1"/>
  <c r="G885" i="1" s="1"/>
  <c r="H884" i="1"/>
  <c r="G884" i="1"/>
  <c r="D884" i="1"/>
  <c r="C884" i="1"/>
  <c r="D883" i="1"/>
  <c r="C883" i="1"/>
  <c r="G883" i="1" s="1"/>
  <c r="H882" i="1"/>
  <c r="G882" i="1"/>
  <c r="D882" i="1"/>
  <c r="C882" i="1"/>
  <c r="H881" i="1"/>
  <c r="D881" i="1"/>
  <c r="C881" i="1"/>
  <c r="G881" i="1" s="1"/>
  <c r="H880" i="1"/>
  <c r="G880" i="1"/>
  <c r="D880" i="1"/>
  <c r="C880" i="1"/>
  <c r="H879" i="1"/>
  <c r="D879" i="1"/>
  <c r="C879" i="1"/>
  <c r="G879" i="1" s="1"/>
  <c r="H878" i="1"/>
  <c r="G878" i="1"/>
  <c r="D878" i="1"/>
  <c r="C878" i="1"/>
  <c r="D877" i="1"/>
  <c r="C877" i="1"/>
  <c r="G877" i="1" s="1"/>
  <c r="H876" i="1"/>
  <c r="G876" i="1"/>
  <c r="D876" i="1"/>
  <c r="C876" i="1"/>
  <c r="D875" i="1"/>
  <c r="C875" i="1"/>
  <c r="G875" i="1" s="1"/>
  <c r="H874" i="1"/>
  <c r="G874" i="1"/>
  <c r="D874" i="1"/>
  <c r="C874" i="1"/>
  <c r="D873" i="1"/>
  <c r="C873" i="1"/>
  <c r="G873" i="1" s="1"/>
  <c r="H872" i="1"/>
  <c r="G872" i="1"/>
  <c r="D872" i="1"/>
  <c r="C872" i="1"/>
  <c r="D871" i="1"/>
  <c r="C871" i="1"/>
  <c r="G871" i="1" s="1"/>
  <c r="H870" i="1"/>
  <c r="G870" i="1"/>
  <c r="D870" i="1"/>
  <c r="C870" i="1"/>
  <c r="D869" i="1"/>
  <c r="C869" i="1"/>
  <c r="G869" i="1" s="1"/>
  <c r="H868" i="1"/>
  <c r="G868" i="1"/>
  <c r="D868" i="1"/>
  <c r="C868" i="1"/>
  <c r="D867" i="1"/>
  <c r="C867" i="1"/>
  <c r="G867" i="1" s="1"/>
  <c r="H866" i="1"/>
  <c r="G866" i="1"/>
  <c r="D866" i="1"/>
  <c r="C866" i="1"/>
  <c r="H865" i="1"/>
  <c r="D865" i="1"/>
  <c r="C865" i="1"/>
  <c r="G865" i="1" s="1"/>
  <c r="H864" i="1"/>
  <c r="G864" i="1"/>
  <c r="D864" i="1"/>
  <c r="C864" i="1"/>
  <c r="H863" i="1"/>
  <c r="D863" i="1"/>
  <c r="C863" i="1"/>
  <c r="G863" i="1" s="1"/>
  <c r="H862" i="1"/>
  <c r="G862" i="1"/>
  <c r="D862" i="1"/>
  <c r="C862" i="1"/>
  <c r="D861" i="1"/>
  <c r="C861" i="1"/>
  <c r="G861" i="1" s="1"/>
  <c r="H860" i="1"/>
  <c r="G860" i="1"/>
  <c r="D860" i="1"/>
  <c r="C860" i="1"/>
  <c r="D859" i="1"/>
  <c r="C859" i="1"/>
  <c r="G859" i="1" s="1"/>
  <c r="H858" i="1"/>
  <c r="G858" i="1"/>
  <c r="D858" i="1"/>
  <c r="C858" i="1"/>
  <c r="D857" i="1"/>
  <c r="C857" i="1"/>
  <c r="G857" i="1" s="1"/>
  <c r="H856" i="1"/>
  <c r="G856" i="1"/>
  <c r="D856" i="1"/>
  <c r="C856" i="1"/>
  <c r="D855" i="1"/>
  <c r="C855" i="1"/>
  <c r="G855" i="1" s="1"/>
  <c r="H854" i="1"/>
  <c r="G854" i="1"/>
  <c r="D854" i="1"/>
  <c r="C854" i="1"/>
  <c r="D853" i="1"/>
  <c r="C853" i="1"/>
  <c r="G853" i="1" s="1"/>
  <c r="H852" i="1"/>
  <c r="G852" i="1"/>
  <c r="D852" i="1"/>
  <c r="C852" i="1"/>
  <c r="D851" i="1"/>
  <c r="C851" i="1"/>
  <c r="G851" i="1" s="1"/>
  <c r="H850" i="1"/>
  <c r="G850" i="1"/>
  <c r="D850" i="1"/>
  <c r="C850" i="1"/>
  <c r="H849" i="1"/>
  <c r="D849" i="1"/>
  <c r="C849" i="1"/>
  <c r="G849" i="1" s="1"/>
  <c r="H848" i="1"/>
  <c r="G848" i="1"/>
  <c r="D848" i="1"/>
  <c r="C848" i="1"/>
  <c r="H847" i="1"/>
  <c r="D847" i="1"/>
  <c r="C847" i="1"/>
  <c r="G847" i="1" s="1"/>
  <c r="H846" i="1"/>
  <c r="G846" i="1"/>
  <c r="D846" i="1"/>
  <c r="C846" i="1"/>
  <c r="D845" i="1"/>
  <c r="C845" i="1"/>
  <c r="G845" i="1" s="1"/>
  <c r="H844" i="1"/>
  <c r="G844" i="1"/>
  <c r="D844" i="1"/>
  <c r="C844" i="1"/>
  <c r="D843" i="1"/>
  <c r="C843" i="1"/>
  <c r="G843" i="1" s="1"/>
  <c r="H842" i="1"/>
  <c r="G842" i="1"/>
  <c r="D842" i="1"/>
  <c r="C842" i="1"/>
  <c r="D841" i="1"/>
  <c r="C841" i="1"/>
  <c r="G841" i="1" s="1"/>
  <c r="H840" i="1"/>
  <c r="G840" i="1"/>
  <c r="D840" i="1"/>
  <c r="C840" i="1"/>
  <c r="H839" i="1"/>
  <c r="D839" i="1"/>
  <c r="C839" i="1"/>
  <c r="G839" i="1" s="1"/>
  <c r="H838" i="1"/>
  <c r="G838" i="1"/>
  <c r="D838" i="1"/>
  <c r="C838" i="1"/>
  <c r="D837" i="1"/>
  <c r="C837" i="1"/>
  <c r="G837" i="1" s="1"/>
  <c r="H836" i="1"/>
  <c r="G836" i="1"/>
  <c r="D836" i="1"/>
  <c r="C836" i="1"/>
  <c r="D835" i="1"/>
  <c r="C835" i="1"/>
  <c r="G835" i="1" s="1"/>
  <c r="H834" i="1"/>
  <c r="G834" i="1"/>
  <c r="D834" i="1"/>
  <c r="C834" i="1"/>
  <c r="H833" i="1"/>
  <c r="D833" i="1"/>
  <c r="C833" i="1"/>
  <c r="G833" i="1" s="1"/>
  <c r="H832" i="1"/>
  <c r="G832" i="1"/>
  <c r="D832" i="1"/>
  <c r="C832" i="1"/>
  <c r="H831" i="1"/>
  <c r="D831" i="1"/>
  <c r="C831" i="1"/>
  <c r="G831" i="1" s="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D793" i="1"/>
  <c r="H793" i="1" s="1"/>
  <c r="C793" i="1"/>
  <c r="H792" i="1"/>
  <c r="D792" i="1"/>
  <c r="G792" i="1" s="1"/>
  <c r="C792" i="1"/>
  <c r="D791" i="1"/>
  <c r="H791" i="1" s="1"/>
  <c r="C791" i="1"/>
  <c r="H790" i="1"/>
  <c r="D790" i="1"/>
  <c r="G790" i="1" s="1"/>
  <c r="C790" i="1"/>
  <c r="D789" i="1"/>
  <c r="H789" i="1" s="1"/>
  <c r="C789" i="1"/>
  <c r="H788" i="1"/>
  <c r="D788" i="1"/>
  <c r="G788" i="1" s="1"/>
  <c r="C788" i="1"/>
  <c r="D787" i="1"/>
  <c r="H787" i="1" s="1"/>
  <c r="C787" i="1"/>
  <c r="H786" i="1"/>
  <c r="D786" i="1"/>
  <c r="G786" i="1" s="1"/>
  <c r="C786" i="1"/>
  <c r="D785" i="1"/>
  <c r="H785" i="1" s="1"/>
  <c r="C785" i="1"/>
  <c r="H784" i="1"/>
  <c r="D784" i="1"/>
  <c r="G784" i="1" s="1"/>
  <c r="C784" i="1"/>
  <c r="D783" i="1"/>
  <c r="H783" i="1" s="1"/>
  <c r="C783" i="1"/>
  <c r="H782" i="1"/>
  <c r="D782" i="1"/>
  <c r="G782" i="1" s="1"/>
  <c r="C782" i="1"/>
  <c r="D781" i="1"/>
  <c r="H781" i="1" s="1"/>
  <c r="C781" i="1"/>
  <c r="H780" i="1"/>
  <c r="D780" i="1"/>
  <c r="G780" i="1" s="1"/>
  <c r="C780" i="1"/>
  <c r="D779" i="1"/>
  <c r="H779" i="1" s="1"/>
  <c r="C779" i="1"/>
  <c r="H778" i="1"/>
  <c r="D778" i="1"/>
  <c r="G778" i="1" s="1"/>
  <c r="C778" i="1"/>
  <c r="D777" i="1"/>
  <c r="H777" i="1" s="1"/>
  <c r="C777" i="1"/>
  <c r="H776" i="1"/>
  <c r="D776" i="1"/>
  <c r="G776" i="1" s="1"/>
  <c r="C776" i="1"/>
  <c r="D775" i="1"/>
  <c r="H775" i="1" s="1"/>
  <c r="C775" i="1"/>
  <c r="H774" i="1"/>
  <c r="D774" i="1"/>
  <c r="G774" i="1" s="1"/>
  <c r="C774" i="1"/>
  <c r="D773" i="1"/>
  <c r="H773" i="1" s="1"/>
  <c r="C773" i="1"/>
  <c r="H772" i="1"/>
  <c r="D772" i="1"/>
  <c r="G772" i="1" s="1"/>
  <c r="C772" i="1"/>
  <c r="D771" i="1"/>
  <c r="H771" i="1" s="1"/>
  <c r="C771" i="1"/>
  <c r="H770" i="1"/>
  <c r="D770" i="1"/>
  <c r="G770" i="1" s="1"/>
  <c r="C770" i="1"/>
  <c r="D769" i="1"/>
  <c r="H769" i="1" s="1"/>
  <c r="C769" i="1"/>
  <c r="H768" i="1"/>
  <c r="D768" i="1"/>
  <c r="G768" i="1" s="1"/>
  <c r="C768" i="1"/>
  <c r="D767" i="1"/>
  <c r="H767" i="1" s="1"/>
  <c r="C767" i="1"/>
  <c r="H766" i="1"/>
  <c r="D766" i="1"/>
  <c r="G766" i="1" s="1"/>
  <c r="C766" i="1"/>
  <c r="D765" i="1"/>
  <c r="H765" i="1" s="1"/>
  <c r="C765" i="1"/>
  <c r="H764" i="1"/>
  <c r="D764" i="1"/>
  <c r="G764" i="1" s="1"/>
  <c r="C764" i="1"/>
  <c r="D763" i="1"/>
  <c r="H763" i="1" s="1"/>
  <c r="C763" i="1"/>
  <c r="H762" i="1"/>
  <c r="D762" i="1"/>
  <c r="G762" i="1" s="1"/>
  <c r="C762" i="1"/>
  <c r="D761" i="1"/>
  <c r="H761" i="1" s="1"/>
  <c r="C761" i="1"/>
  <c r="H760" i="1"/>
  <c r="D760" i="1"/>
  <c r="G760" i="1" s="1"/>
  <c r="C760" i="1"/>
  <c r="D759" i="1"/>
  <c r="H759" i="1" s="1"/>
  <c r="C759" i="1"/>
  <c r="H758" i="1"/>
  <c r="D758" i="1"/>
  <c r="G758" i="1" s="1"/>
  <c r="C758" i="1"/>
  <c r="D757" i="1"/>
  <c r="H757" i="1" s="1"/>
  <c r="C757" i="1"/>
  <c r="H756" i="1"/>
  <c r="D756" i="1"/>
  <c r="G756" i="1" s="1"/>
  <c r="C756" i="1"/>
  <c r="D755" i="1"/>
  <c r="H755" i="1" s="1"/>
  <c r="C755" i="1"/>
  <c r="H754" i="1"/>
  <c r="D754" i="1"/>
  <c r="G754" i="1" s="1"/>
  <c r="C754" i="1"/>
  <c r="D753" i="1"/>
  <c r="H753" i="1" s="1"/>
  <c r="C753" i="1"/>
  <c r="H752" i="1"/>
  <c r="D752" i="1"/>
  <c r="G752" i="1" s="1"/>
  <c r="C752" i="1"/>
  <c r="D751" i="1"/>
  <c r="H751" i="1" s="1"/>
  <c r="C751" i="1"/>
  <c r="H750" i="1"/>
  <c r="D750" i="1"/>
  <c r="G750" i="1" s="1"/>
  <c r="C750" i="1"/>
  <c r="D749" i="1"/>
  <c r="H749" i="1" s="1"/>
  <c r="C749" i="1"/>
  <c r="H748" i="1"/>
  <c r="D748" i="1"/>
  <c r="G748" i="1" s="1"/>
  <c r="C748" i="1"/>
  <c r="D747" i="1"/>
  <c r="H747" i="1" s="1"/>
  <c r="C747" i="1"/>
  <c r="H746" i="1"/>
  <c r="D746" i="1"/>
  <c r="G746" i="1" s="1"/>
  <c r="C746" i="1"/>
  <c r="D745" i="1"/>
  <c r="H745" i="1" s="1"/>
  <c r="C745" i="1"/>
  <c r="H744" i="1"/>
  <c r="D744" i="1"/>
  <c r="G744" i="1" s="1"/>
  <c r="C744" i="1"/>
  <c r="D743" i="1"/>
  <c r="H743" i="1" s="1"/>
  <c r="C743" i="1"/>
  <c r="H742" i="1"/>
  <c r="D742" i="1"/>
  <c r="G742" i="1" s="1"/>
  <c r="C742" i="1"/>
  <c r="D741" i="1"/>
  <c r="H741" i="1" s="1"/>
  <c r="C741" i="1"/>
  <c r="H740" i="1"/>
  <c r="D740" i="1"/>
  <c r="G740" i="1" s="1"/>
  <c r="C740" i="1"/>
  <c r="D739" i="1"/>
  <c r="H739" i="1" s="1"/>
  <c r="C739" i="1"/>
  <c r="H738" i="1"/>
  <c r="G738" i="1"/>
  <c r="D738" i="1"/>
  <c r="C738" i="1"/>
  <c r="D737" i="1"/>
  <c r="H737" i="1" s="1"/>
  <c r="C737" i="1"/>
  <c r="H736" i="1"/>
  <c r="G736" i="1"/>
  <c r="D736" i="1"/>
  <c r="C736" i="1"/>
  <c r="D735" i="1"/>
  <c r="H735" i="1" s="1"/>
  <c r="C735" i="1"/>
  <c r="H734" i="1"/>
  <c r="G734" i="1"/>
  <c r="D734" i="1"/>
  <c r="C734" i="1"/>
  <c r="D733" i="1"/>
  <c r="H733" i="1" s="1"/>
  <c r="C733" i="1"/>
  <c r="H732" i="1"/>
  <c r="G732" i="1"/>
  <c r="D732" i="1"/>
  <c r="C732" i="1"/>
  <c r="D731" i="1"/>
  <c r="H731" i="1" s="1"/>
  <c r="C731" i="1"/>
  <c r="H730" i="1"/>
  <c r="G730" i="1"/>
  <c r="D730" i="1"/>
  <c r="C730" i="1"/>
  <c r="D729" i="1"/>
  <c r="H729" i="1" s="1"/>
  <c r="C729" i="1"/>
  <c r="H728" i="1"/>
  <c r="G728" i="1"/>
  <c r="D728" i="1"/>
  <c r="C728" i="1"/>
  <c r="D727" i="1"/>
  <c r="H727" i="1" s="1"/>
  <c r="C727" i="1"/>
  <c r="H726" i="1"/>
  <c r="G726" i="1"/>
  <c r="D726" i="1"/>
  <c r="C726" i="1"/>
  <c r="D725" i="1"/>
  <c r="H725" i="1" s="1"/>
  <c r="C725" i="1"/>
  <c r="H724" i="1"/>
  <c r="G724" i="1"/>
  <c r="D724" i="1"/>
  <c r="C724" i="1"/>
  <c r="D723" i="1"/>
  <c r="H723" i="1" s="1"/>
  <c r="C723" i="1"/>
  <c r="H722" i="1"/>
  <c r="G722" i="1"/>
  <c r="D722" i="1"/>
  <c r="C722" i="1"/>
  <c r="D721" i="1"/>
  <c r="H721" i="1" s="1"/>
  <c r="C721" i="1"/>
  <c r="H720" i="1"/>
  <c r="G720" i="1"/>
  <c r="D720" i="1"/>
  <c r="C720" i="1"/>
  <c r="D719" i="1"/>
  <c r="C719" i="1"/>
  <c r="H718" i="1"/>
  <c r="D718" i="1"/>
  <c r="C718" i="1"/>
  <c r="G718" i="1" s="1"/>
  <c r="D717" i="1"/>
  <c r="C717" i="1"/>
  <c r="H717" i="1" s="1"/>
  <c r="H716" i="1"/>
  <c r="D716" i="1"/>
  <c r="C716" i="1"/>
  <c r="G716" i="1" s="1"/>
  <c r="D715" i="1"/>
  <c r="C715" i="1"/>
  <c r="H715" i="1" s="1"/>
  <c r="H714" i="1"/>
  <c r="D714" i="1"/>
  <c r="C714" i="1"/>
  <c r="G714" i="1" s="1"/>
  <c r="D713" i="1"/>
  <c r="C713" i="1"/>
  <c r="D712" i="1"/>
  <c r="H712" i="1" s="1"/>
  <c r="C712" i="1"/>
  <c r="D711" i="1"/>
  <c r="C711" i="1"/>
  <c r="D710" i="1"/>
  <c r="C710" i="1"/>
  <c r="D709" i="1"/>
  <c r="C709" i="1"/>
  <c r="H708" i="1"/>
  <c r="D708" i="1"/>
  <c r="C708" i="1"/>
  <c r="G708" i="1" s="1"/>
  <c r="D707" i="1"/>
  <c r="C707" i="1"/>
  <c r="H707" i="1" s="1"/>
  <c r="H706" i="1"/>
  <c r="D706" i="1"/>
  <c r="C706" i="1"/>
  <c r="G706" i="1" s="1"/>
  <c r="D705" i="1"/>
  <c r="C705" i="1"/>
  <c r="D704" i="1"/>
  <c r="H704" i="1" s="1"/>
  <c r="C704" i="1"/>
  <c r="D703" i="1"/>
  <c r="C703" i="1"/>
  <c r="D702" i="1"/>
  <c r="C702" i="1"/>
  <c r="H702" i="1" s="1"/>
  <c r="H701" i="1"/>
  <c r="D701" i="1"/>
  <c r="C701" i="1"/>
  <c r="G701" i="1" s="1"/>
  <c r="D700" i="1"/>
  <c r="C700" i="1"/>
  <c r="H700" i="1" s="1"/>
  <c r="H699" i="1"/>
  <c r="D699" i="1"/>
  <c r="C699" i="1"/>
  <c r="G699" i="1" s="1"/>
  <c r="D698" i="1"/>
  <c r="C698" i="1"/>
  <c r="H698" i="1" s="1"/>
  <c r="H697" i="1"/>
  <c r="D697" i="1"/>
  <c r="C697" i="1"/>
  <c r="G697" i="1" s="1"/>
  <c r="D696" i="1"/>
  <c r="C696" i="1"/>
  <c r="H696" i="1" s="1"/>
  <c r="H695" i="1"/>
  <c r="D695" i="1"/>
  <c r="C695" i="1"/>
  <c r="G695" i="1" s="1"/>
  <c r="D694" i="1"/>
  <c r="C694" i="1"/>
  <c r="H694" i="1" s="1"/>
  <c r="H693" i="1"/>
  <c r="D693" i="1"/>
  <c r="C693" i="1"/>
  <c r="G693" i="1" s="1"/>
  <c r="D692" i="1"/>
  <c r="C692" i="1"/>
  <c r="H692" i="1" s="1"/>
  <c r="H691" i="1"/>
  <c r="D691" i="1"/>
  <c r="C691" i="1"/>
  <c r="G691" i="1" s="1"/>
  <c r="D690" i="1"/>
  <c r="C690" i="1"/>
  <c r="H690" i="1" s="1"/>
  <c r="H689" i="1"/>
  <c r="D689" i="1"/>
  <c r="C689" i="1"/>
  <c r="G689" i="1" s="1"/>
  <c r="D688" i="1"/>
  <c r="C688" i="1"/>
  <c r="H688" i="1" s="1"/>
  <c r="H687" i="1"/>
  <c r="D687" i="1"/>
  <c r="C687" i="1"/>
  <c r="G687" i="1" s="1"/>
  <c r="D686" i="1"/>
  <c r="C686" i="1"/>
  <c r="H686" i="1" s="1"/>
  <c r="H685" i="1"/>
  <c r="D685" i="1"/>
  <c r="C685" i="1"/>
  <c r="G685" i="1" s="1"/>
  <c r="D684" i="1"/>
  <c r="C684" i="1"/>
  <c r="H684" i="1" s="1"/>
  <c r="H683" i="1"/>
  <c r="D683" i="1"/>
  <c r="C683" i="1"/>
  <c r="G683" i="1" s="1"/>
  <c r="D682" i="1"/>
  <c r="C682" i="1"/>
  <c r="H682" i="1" s="1"/>
  <c r="H681" i="1"/>
  <c r="D681" i="1"/>
  <c r="C681" i="1"/>
  <c r="G681" i="1" s="1"/>
  <c r="D680" i="1"/>
  <c r="C680" i="1"/>
  <c r="H680" i="1" s="1"/>
  <c r="H679" i="1"/>
  <c r="D679" i="1"/>
  <c r="C679" i="1"/>
  <c r="G679" i="1" s="1"/>
  <c r="D678" i="1"/>
  <c r="C678" i="1"/>
  <c r="H678" i="1" s="1"/>
  <c r="H677" i="1"/>
  <c r="D677" i="1"/>
  <c r="C677" i="1"/>
  <c r="G677" i="1" s="1"/>
  <c r="D676" i="1"/>
  <c r="C676" i="1"/>
  <c r="H676" i="1" s="1"/>
  <c r="H675" i="1"/>
  <c r="D675" i="1"/>
  <c r="C675" i="1"/>
  <c r="G675" i="1" s="1"/>
  <c r="D674" i="1"/>
  <c r="C674" i="1"/>
  <c r="H674" i="1" s="1"/>
  <c r="H673" i="1"/>
  <c r="D673" i="1"/>
  <c r="C673" i="1"/>
  <c r="G673" i="1" s="1"/>
  <c r="D672" i="1"/>
  <c r="C672" i="1"/>
  <c r="H672" i="1" s="1"/>
  <c r="H671" i="1"/>
  <c r="D671" i="1"/>
  <c r="C671" i="1"/>
  <c r="G671" i="1" s="1"/>
  <c r="D670" i="1"/>
  <c r="C670" i="1"/>
  <c r="H670" i="1" s="1"/>
  <c r="D669" i="1"/>
  <c r="C669" i="1"/>
  <c r="D668" i="1"/>
  <c r="C668" i="1"/>
  <c r="D667" i="1"/>
  <c r="C667" i="1"/>
  <c r="H667" i="1" s="1"/>
  <c r="H666" i="1"/>
  <c r="D666" i="1"/>
  <c r="C666" i="1"/>
  <c r="G666" i="1" s="1"/>
  <c r="D665" i="1"/>
  <c r="C665" i="1"/>
  <c r="H665" i="1" s="1"/>
  <c r="H664" i="1"/>
  <c r="D664" i="1"/>
  <c r="C664" i="1"/>
  <c r="G664" i="1" s="1"/>
  <c r="D663" i="1"/>
  <c r="C663" i="1"/>
  <c r="H663" i="1" s="1"/>
  <c r="H662" i="1"/>
  <c r="D662" i="1"/>
  <c r="C662" i="1"/>
  <c r="G662" i="1" s="1"/>
  <c r="D661" i="1"/>
  <c r="C661" i="1"/>
  <c r="H661" i="1" s="1"/>
  <c r="H660" i="1"/>
  <c r="D660" i="1"/>
  <c r="C660" i="1"/>
  <c r="G660" i="1" s="1"/>
  <c r="D659" i="1"/>
  <c r="C659" i="1"/>
  <c r="H659" i="1" s="1"/>
  <c r="H658" i="1"/>
  <c r="D658" i="1"/>
  <c r="C658" i="1"/>
  <c r="G658" i="1" s="1"/>
  <c r="D657" i="1"/>
  <c r="C657" i="1"/>
  <c r="H657" i="1" s="1"/>
  <c r="H656" i="1"/>
  <c r="D656" i="1"/>
  <c r="C656" i="1"/>
  <c r="G656" i="1" s="1"/>
  <c r="D655" i="1"/>
  <c r="C655" i="1"/>
  <c r="H655" i="1" s="1"/>
  <c r="H654" i="1"/>
  <c r="D654" i="1"/>
  <c r="C654" i="1"/>
  <c r="G654" i="1" s="1"/>
  <c r="D653" i="1"/>
  <c r="C653" i="1"/>
  <c r="H653" i="1" s="1"/>
  <c r="H652" i="1"/>
  <c r="D652" i="1"/>
  <c r="C652" i="1"/>
  <c r="G652" i="1" s="1"/>
  <c r="D651" i="1"/>
  <c r="C651" i="1"/>
  <c r="H651" i="1" s="1"/>
  <c r="H650" i="1"/>
  <c r="D650" i="1"/>
  <c r="C650" i="1"/>
  <c r="G650" i="1" s="1"/>
  <c r="D649" i="1"/>
  <c r="C649" i="1"/>
  <c r="D648" i="1"/>
  <c r="H648" i="1" s="1"/>
  <c r="C648" i="1"/>
  <c r="D647" i="1"/>
  <c r="C647" i="1"/>
  <c r="D646" i="1"/>
  <c r="C646" i="1"/>
  <c r="H646" i="1" s="1"/>
  <c r="D645" i="1"/>
  <c r="C645" i="1"/>
  <c r="G645" i="1" s="1"/>
  <c r="D644" i="1"/>
  <c r="G644" i="1" s="1"/>
  <c r="C644" i="1"/>
  <c r="D643" i="1"/>
  <c r="C643" i="1"/>
  <c r="H643" i="1" s="1"/>
  <c r="D642" i="1"/>
  <c r="C642" i="1"/>
  <c r="H642" i="1" s="1"/>
  <c r="D641" i="1"/>
  <c r="H641" i="1" s="1"/>
  <c r="C641" i="1"/>
  <c r="G641" i="1" s="1"/>
  <c r="H632" i="1"/>
  <c r="D632" i="1"/>
  <c r="G632" i="1" s="1"/>
  <c r="C632" i="1"/>
  <c r="D631" i="1"/>
  <c r="G631" i="1" s="1"/>
  <c r="C631" i="1"/>
  <c r="H631" i="1" s="1"/>
  <c r="H628" i="1"/>
  <c r="G628" i="1"/>
  <c r="D628" i="1"/>
  <c r="C628" i="1"/>
  <c r="D627" i="1"/>
  <c r="C627" i="1"/>
  <c r="H626" i="1"/>
  <c r="G626" i="1"/>
  <c r="D626" i="1"/>
  <c r="C626" i="1"/>
  <c r="H625" i="1"/>
  <c r="D625" i="1"/>
  <c r="G625" i="1" s="1"/>
  <c r="C625" i="1"/>
  <c r="H624" i="1"/>
  <c r="G624" i="1"/>
  <c r="D624" i="1"/>
  <c r="C624" i="1"/>
  <c r="H623" i="1"/>
  <c r="D623" i="1"/>
  <c r="G623" i="1" s="1"/>
  <c r="C623" i="1"/>
  <c r="H622" i="1"/>
  <c r="G622" i="1"/>
  <c r="D622" i="1"/>
  <c r="C622" i="1"/>
  <c r="H621" i="1"/>
  <c r="D621" i="1"/>
  <c r="G621" i="1" s="1"/>
  <c r="C621" i="1"/>
  <c r="H620" i="1"/>
  <c r="G620" i="1"/>
  <c r="D620" i="1"/>
  <c r="C620" i="1"/>
  <c r="D618" i="1"/>
  <c r="C618" i="1"/>
  <c r="H618" i="1" s="1"/>
  <c r="H617" i="1"/>
  <c r="G617" i="1"/>
  <c r="D617" i="1"/>
  <c r="C617" i="1"/>
  <c r="D616" i="1"/>
  <c r="C616" i="1"/>
  <c r="H616" i="1" s="1"/>
  <c r="H615" i="1"/>
  <c r="G615" i="1"/>
  <c r="D615" i="1"/>
  <c r="C615" i="1"/>
  <c r="D614" i="1"/>
  <c r="C614" i="1"/>
  <c r="H614" i="1" s="1"/>
  <c r="H613" i="1"/>
  <c r="G613" i="1"/>
  <c r="D613" i="1"/>
  <c r="C613" i="1"/>
  <c r="D612" i="1"/>
  <c r="C612" i="1"/>
  <c r="H612" i="1" s="1"/>
  <c r="H611" i="1"/>
  <c r="G611" i="1"/>
  <c r="D611" i="1"/>
  <c r="C611" i="1"/>
  <c r="D610" i="1"/>
  <c r="C610" i="1"/>
  <c r="H610" i="1" s="1"/>
  <c r="H609" i="1"/>
  <c r="G609" i="1"/>
  <c r="D609" i="1"/>
  <c r="C609" i="1"/>
  <c r="D608" i="1"/>
  <c r="C608" i="1"/>
  <c r="H608" i="1" s="1"/>
  <c r="H607" i="1"/>
  <c r="G607" i="1"/>
  <c r="D607" i="1"/>
  <c r="C607" i="1"/>
  <c r="D606" i="1"/>
  <c r="C606" i="1"/>
  <c r="H606" i="1" s="1"/>
  <c r="D605" i="1"/>
  <c r="H605" i="1" s="1"/>
  <c r="C605" i="1"/>
  <c r="D604" i="1"/>
  <c r="C604" i="1"/>
  <c r="G604" i="1" s="1"/>
  <c r="D603" i="1"/>
  <c r="H603" i="1" s="1"/>
  <c r="C603" i="1"/>
  <c r="H602" i="1"/>
  <c r="D602" i="1"/>
  <c r="C602" i="1"/>
  <c r="G602" i="1" s="1"/>
  <c r="D601" i="1"/>
  <c r="H601" i="1" s="1"/>
  <c r="C601" i="1"/>
  <c r="H600" i="1"/>
  <c r="D600" i="1"/>
  <c r="C600" i="1"/>
  <c r="G600" i="1" s="1"/>
  <c r="D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6" i="1"/>
  <c r="G586" i="1"/>
  <c r="D586" i="1"/>
  <c r="C586" i="1"/>
  <c r="H585" i="1"/>
  <c r="G585" i="1"/>
  <c r="D585" i="1"/>
  <c r="C585" i="1"/>
  <c r="H584" i="1"/>
  <c r="G584" i="1"/>
  <c r="D584" i="1"/>
  <c r="C584" i="1"/>
  <c r="H583" i="1"/>
  <c r="G583" i="1"/>
  <c r="D583" i="1"/>
  <c r="C583" i="1"/>
  <c r="H582" i="1"/>
  <c r="G582" i="1"/>
  <c r="D582" i="1"/>
  <c r="C582" i="1"/>
  <c r="H581" i="1"/>
  <c r="G581" i="1"/>
  <c r="D581" i="1"/>
  <c r="C581" i="1"/>
  <c r="D580" i="1"/>
  <c r="C580" i="1"/>
  <c r="H580" i="1" s="1"/>
  <c r="D579" i="1"/>
  <c r="H578" i="1"/>
  <c r="G578" i="1"/>
  <c r="D578" i="1"/>
  <c r="C578" i="1"/>
  <c r="H577" i="1"/>
  <c r="G577" i="1"/>
  <c r="D577" i="1"/>
  <c r="C577" i="1"/>
  <c r="H576" i="1"/>
  <c r="G576" i="1"/>
  <c r="D576" i="1"/>
  <c r="C576" i="1"/>
  <c r="H575" i="1"/>
  <c r="G575" i="1"/>
  <c r="D575" i="1"/>
  <c r="C575" i="1"/>
  <c r="D573" i="1"/>
  <c r="C573" i="1"/>
  <c r="H572" i="1"/>
  <c r="G572" i="1"/>
  <c r="D572" i="1"/>
  <c r="C572" i="1"/>
  <c r="G571" i="1"/>
  <c r="D571" i="1"/>
  <c r="H571" i="1" s="1"/>
  <c r="C571" i="1"/>
  <c r="H570" i="1"/>
  <c r="G570" i="1"/>
  <c r="D570" i="1"/>
  <c r="C570" i="1"/>
  <c r="G569" i="1"/>
  <c r="D569" i="1"/>
  <c r="H569" i="1" s="1"/>
  <c r="C569" i="1"/>
  <c r="D568" i="1"/>
  <c r="H567" i="1"/>
  <c r="D567" i="1"/>
  <c r="G567" i="1" s="1"/>
  <c r="C567" i="1"/>
  <c r="H566" i="1"/>
  <c r="G566" i="1"/>
  <c r="D566" i="1"/>
  <c r="C566" i="1"/>
  <c r="H565" i="1"/>
  <c r="D565" i="1"/>
  <c r="G565" i="1" s="1"/>
  <c r="C565" i="1"/>
  <c r="H564" i="1"/>
  <c r="G564" i="1"/>
  <c r="D564" i="1"/>
  <c r="C564" i="1"/>
  <c r="D563" i="1"/>
  <c r="G563" i="1" s="1"/>
  <c r="C563"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D531" i="1"/>
  <c r="C531" i="1"/>
  <c r="H531" i="1" s="1"/>
  <c r="D530" i="1"/>
  <c r="C530" i="1"/>
  <c r="H530" i="1" s="1"/>
  <c r="D529" i="1"/>
  <c r="H528" i="1"/>
  <c r="G528" i="1"/>
  <c r="D528" i="1"/>
  <c r="C528" i="1"/>
  <c r="D527" i="1"/>
  <c r="C527" i="1"/>
  <c r="H526" i="1"/>
  <c r="G526" i="1"/>
  <c r="D526" i="1"/>
  <c r="C526" i="1"/>
  <c r="G525" i="1"/>
  <c r="D525" i="1"/>
  <c r="H525" i="1" s="1"/>
  <c r="C525" i="1"/>
  <c r="H524" i="1"/>
  <c r="G524" i="1"/>
  <c r="D524" i="1"/>
  <c r="C524" i="1"/>
  <c r="H521" i="1"/>
  <c r="G521" i="1"/>
  <c r="D521" i="1"/>
  <c r="C521" i="1"/>
  <c r="H520" i="1"/>
  <c r="G520" i="1"/>
  <c r="D520" i="1"/>
  <c r="C520" i="1"/>
  <c r="H519" i="1"/>
  <c r="G519" i="1"/>
  <c r="D519" i="1"/>
  <c r="C519" i="1"/>
  <c r="H518" i="1"/>
  <c r="G518" i="1"/>
  <c r="D518" i="1"/>
  <c r="C518" i="1"/>
  <c r="H517" i="1"/>
  <c r="G517" i="1"/>
  <c r="D517" i="1"/>
  <c r="C517" i="1"/>
  <c r="D516" i="1"/>
  <c r="D515" i="1"/>
  <c r="C515" i="1"/>
  <c r="H514" i="1"/>
  <c r="G514" i="1"/>
  <c r="D514" i="1"/>
  <c r="C514" i="1"/>
  <c r="G513" i="1"/>
  <c r="D513" i="1"/>
  <c r="H513" i="1" s="1"/>
  <c r="C513" i="1"/>
  <c r="H512" i="1"/>
  <c r="G512" i="1"/>
  <c r="D512" i="1"/>
  <c r="C512" i="1"/>
  <c r="G511" i="1"/>
  <c r="D511" i="1"/>
  <c r="H511" i="1" s="1"/>
  <c r="C511" i="1"/>
  <c r="C510"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D495" i="1"/>
  <c r="C495" i="1"/>
  <c r="H495" i="1" s="1"/>
  <c r="H494" i="1"/>
  <c r="G494" i="1"/>
  <c r="D494" i="1"/>
  <c r="C494" i="1"/>
  <c r="D493" i="1"/>
  <c r="C493" i="1"/>
  <c r="H493" i="1" s="1"/>
  <c r="H492" i="1"/>
  <c r="G492" i="1"/>
  <c r="D492" i="1"/>
  <c r="C492" i="1"/>
  <c r="D491" i="1"/>
  <c r="C491" i="1"/>
  <c r="H491" i="1" s="1"/>
  <c r="H490" i="1"/>
  <c r="G490" i="1"/>
  <c r="D490" i="1"/>
  <c r="C490" i="1"/>
  <c r="D489" i="1"/>
  <c r="C489" i="1"/>
  <c r="H489" i="1" s="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D477" i="1"/>
  <c r="C477" i="1"/>
  <c r="H477" i="1" s="1"/>
  <c r="G476" i="1"/>
  <c r="D476" i="1"/>
  <c r="C476" i="1"/>
  <c r="H476" i="1" s="1"/>
  <c r="C475" i="1"/>
  <c r="H475" i="1" s="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G465" i="1"/>
  <c r="D465" i="1"/>
  <c r="H465" i="1" s="1"/>
  <c r="C465" i="1"/>
  <c r="H464" i="1"/>
  <c r="G464" i="1"/>
  <c r="D464" i="1"/>
  <c r="C464" i="1"/>
  <c r="G463" i="1"/>
  <c r="D463" i="1"/>
  <c r="H463" i="1" s="1"/>
  <c r="C463" i="1"/>
  <c r="H462" i="1"/>
  <c r="G462" i="1"/>
  <c r="D462" i="1"/>
  <c r="C462" i="1"/>
  <c r="G461" i="1"/>
  <c r="D461" i="1"/>
  <c r="H461" i="1" s="1"/>
  <c r="C461" i="1"/>
  <c r="H460" i="1"/>
  <c r="G460" i="1"/>
  <c r="D460" i="1"/>
  <c r="C460" i="1"/>
  <c r="D459" i="1"/>
  <c r="C459" i="1"/>
  <c r="H458" i="1"/>
  <c r="G458" i="1"/>
  <c r="D458" i="1"/>
  <c r="C458" i="1"/>
  <c r="G457" i="1"/>
  <c r="D457" i="1"/>
  <c r="H457" i="1" s="1"/>
  <c r="C457" i="1"/>
  <c r="H456" i="1"/>
  <c r="G456" i="1"/>
  <c r="D456" i="1"/>
  <c r="C456" i="1"/>
  <c r="G455" i="1"/>
  <c r="D455" i="1"/>
  <c r="H455" i="1" s="1"/>
  <c r="C455" i="1"/>
  <c r="H454" i="1"/>
  <c r="G454" i="1"/>
  <c r="D454" i="1"/>
  <c r="C454" i="1"/>
  <c r="H452" i="1"/>
  <c r="G452" i="1"/>
  <c r="D452" i="1"/>
  <c r="C452" i="1"/>
  <c r="H451" i="1"/>
  <c r="D451" i="1"/>
  <c r="G451" i="1" s="1"/>
  <c r="C451" i="1"/>
  <c r="H450" i="1"/>
  <c r="G450" i="1"/>
  <c r="D450" i="1"/>
  <c r="C450" i="1"/>
  <c r="H449" i="1"/>
  <c r="D449" i="1"/>
  <c r="G449" i="1" s="1"/>
  <c r="C449" i="1"/>
  <c r="H448" i="1"/>
  <c r="G448" i="1"/>
  <c r="D448" i="1"/>
  <c r="C448" i="1"/>
  <c r="D447" i="1"/>
  <c r="G447" i="1" s="1"/>
  <c r="C447" i="1"/>
  <c r="H446" i="1"/>
  <c r="G446" i="1"/>
  <c r="D446" i="1"/>
  <c r="C446" i="1"/>
  <c r="D445" i="1"/>
  <c r="C445" i="1"/>
  <c r="H444" i="1"/>
  <c r="G444" i="1"/>
  <c r="D444" i="1"/>
  <c r="C444" i="1"/>
  <c r="H443" i="1"/>
  <c r="D443" i="1"/>
  <c r="G443" i="1" s="1"/>
  <c r="C443" i="1"/>
  <c r="H442" i="1"/>
  <c r="G442" i="1"/>
  <c r="D442" i="1"/>
  <c r="C442" i="1"/>
  <c r="H441" i="1"/>
  <c r="D441" i="1"/>
  <c r="G441" i="1" s="1"/>
  <c r="C441" i="1"/>
  <c r="H440" i="1"/>
  <c r="G440" i="1"/>
  <c r="D440" i="1"/>
  <c r="C440" i="1"/>
  <c r="H439" i="1"/>
  <c r="D439" i="1"/>
  <c r="G439" i="1" s="1"/>
  <c r="C439" i="1"/>
  <c r="H438" i="1"/>
  <c r="G438" i="1"/>
  <c r="D438" i="1"/>
  <c r="C438" i="1"/>
  <c r="D437" i="1"/>
  <c r="C437" i="1"/>
  <c r="H436" i="1"/>
  <c r="G436" i="1"/>
  <c r="D436" i="1"/>
  <c r="C436" i="1"/>
  <c r="H435" i="1"/>
  <c r="D435" i="1"/>
  <c r="G435" i="1" s="1"/>
  <c r="C435" i="1"/>
  <c r="H434" i="1"/>
  <c r="G434" i="1"/>
  <c r="D434" i="1"/>
  <c r="C434" i="1"/>
  <c r="H433" i="1"/>
  <c r="D433" i="1"/>
  <c r="G433" i="1" s="1"/>
  <c r="C433" i="1"/>
  <c r="H432" i="1"/>
  <c r="G432" i="1"/>
  <c r="D432" i="1"/>
  <c r="C432" i="1"/>
  <c r="H431" i="1"/>
  <c r="D431" i="1"/>
  <c r="G431" i="1" s="1"/>
  <c r="C431" i="1"/>
  <c r="H430" i="1"/>
  <c r="G430" i="1"/>
  <c r="D430" i="1"/>
  <c r="C430" i="1"/>
  <c r="D429" i="1"/>
  <c r="C429" i="1"/>
  <c r="H428" i="1"/>
  <c r="G428" i="1"/>
  <c r="D428" i="1"/>
  <c r="C428" i="1"/>
  <c r="H427" i="1"/>
  <c r="D427" i="1"/>
  <c r="G427" i="1" s="1"/>
  <c r="C427" i="1"/>
  <c r="H426" i="1"/>
  <c r="G426" i="1"/>
  <c r="D426" i="1"/>
  <c r="C426" i="1"/>
  <c r="H425" i="1"/>
  <c r="D425" i="1"/>
  <c r="G425" i="1" s="1"/>
  <c r="C425" i="1"/>
  <c r="H424" i="1"/>
  <c r="G424" i="1"/>
  <c r="D424" i="1"/>
  <c r="C424" i="1"/>
  <c r="D423" i="1"/>
  <c r="C423" i="1"/>
  <c r="H423" i="1" s="1"/>
  <c r="H422" i="1"/>
  <c r="D422" i="1"/>
  <c r="C422" i="1"/>
  <c r="G422" i="1" s="1"/>
  <c r="D421" i="1"/>
  <c r="D420" i="1"/>
  <c r="C420" i="1"/>
  <c r="H420" i="1" s="1"/>
  <c r="H419" i="1"/>
  <c r="D419" i="1"/>
  <c r="G419" i="1" s="1"/>
  <c r="C419" i="1"/>
  <c r="D418" i="1"/>
  <c r="C418" i="1"/>
  <c r="H418" i="1" s="1"/>
  <c r="D417" i="1"/>
  <c r="G417" i="1" s="1"/>
  <c r="C417" i="1"/>
  <c r="D416" i="1"/>
  <c r="C416" i="1"/>
  <c r="H416" i="1" s="1"/>
  <c r="D413" i="1"/>
  <c r="C413" i="1"/>
  <c r="C412" i="1"/>
  <c r="G406" i="1"/>
  <c r="D406" i="1"/>
  <c r="C406" i="1"/>
  <c r="H406" i="1" s="1"/>
  <c r="D405" i="1"/>
  <c r="C405" i="1"/>
  <c r="H405" i="1" s="1"/>
  <c r="H404" i="1"/>
  <c r="D404" i="1"/>
  <c r="C404" i="1"/>
  <c r="G404" i="1" s="1"/>
  <c r="D401" i="1"/>
  <c r="C401" i="1"/>
  <c r="D400" i="1"/>
  <c r="C400" i="1"/>
  <c r="G400" i="1" s="1"/>
  <c r="D399" i="1"/>
  <c r="C399" i="1"/>
  <c r="G399" i="1" s="1"/>
  <c r="D398" i="1"/>
  <c r="C398" i="1"/>
  <c r="H398" i="1" s="1"/>
  <c r="D397" i="1"/>
  <c r="C397" i="1"/>
  <c r="H396" i="1"/>
  <c r="G396" i="1"/>
  <c r="D396" i="1"/>
  <c r="C396" i="1"/>
  <c r="G395" i="1"/>
  <c r="D395" i="1"/>
  <c r="H395" i="1" s="1"/>
  <c r="C395" i="1"/>
  <c r="H394" i="1"/>
  <c r="G394" i="1"/>
  <c r="D394" i="1"/>
  <c r="C394" i="1"/>
  <c r="D393" i="1"/>
  <c r="C393" i="1"/>
  <c r="H392" i="1"/>
  <c r="G392" i="1"/>
  <c r="D392" i="1"/>
  <c r="C392" i="1"/>
  <c r="G391" i="1"/>
  <c r="D391" i="1"/>
  <c r="H391" i="1" s="1"/>
  <c r="C391" i="1"/>
  <c r="D390" i="1"/>
  <c r="C390" i="1"/>
  <c r="H390" i="1" s="1"/>
  <c r="D389" i="1"/>
  <c r="C389" i="1"/>
  <c r="G389" i="1" s="1"/>
  <c r="H388" i="1"/>
  <c r="D388" i="1"/>
  <c r="C388" i="1"/>
  <c r="G388" i="1" s="1"/>
  <c r="D387" i="1"/>
  <c r="H387" i="1" s="1"/>
  <c r="C387" i="1"/>
  <c r="D386" i="1"/>
  <c r="G386" i="1" s="1"/>
  <c r="C386" i="1"/>
  <c r="H386" i="1" s="1"/>
  <c r="D385" i="1"/>
  <c r="C385" i="1"/>
  <c r="D384" i="1"/>
  <c r="C384" i="1"/>
  <c r="H384" i="1" s="1"/>
  <c r="D383" i="1"/>
  <c r="C383" i="1"/>
  <c r="G383" i="1" s="1"/>
  <c r="D382" i="1"/>
  <c r="C382" i="1"/>
  <c r="H382" i="1" s="1"/>
  <c r="D381" i="1"/>
  <c r="H381" i="1" s="1"/>
  <c r="C381" i="1"/>
  <c r="G381" i="1" s="1"/>
  <c r="H380" i="1"/>
  <c r="D380" i="1"/>
  <c r="C380" i="1"/>
  <c r="G380" i="1" s="1"/>
  <c r="D379" i="1"/>
  <c r="C379" i="1"/>
  <c r="G379" i="1" s="1"/>
  <c r="D378" i="1"/>
  <c r="H377" i="1"/>
  <c r="D377" i="1"/>
  <c r="G377" i="1" s="1"/>
  <c r="C377" i="1"/>
  <c r="D376" i="1"/>
  <c r="C376" i="1"/>
  <c r="H376" i="1" s="1"/>
  <c r="D375" i="1"/>
  <c r="C375" i="1"/>
  <c r="D374" i="1"/>
  <c r="C374" i="1"/>
  <c r="D372" i="1"/>
  <c r="C372" i="1"/>
  <c r="G372" i="1" s="1"/>
  <c r="D371" i="1"/>
  <c r="C371" i="1"/>
  <c r="H371" i="1" s="1"/>
  <c r="D370" i="1"/>
  <c r="C370" i="1"/>
  <c r="H370" i="1" s="1"/>
  <c r="D369" i="1"/>
  <c r="G369" i="1" s="1"/>
  <c r="C369" i="1"/>
  <c r="H369" i="1" s="1"/>
  <c r="D368" i="1"/>
  <c r="C368" i="1"/>
  <c r="D367" i="1"/>
  <c r="C367" i="1"/>
  <c r="H367" i="1" s="1"/>
  <c r="G366" i="1"/>
  <c r="D366" i="1"/>
  <c r="C366" i="1"/>
  <c r="H366" i="1" s="1"/>
  <c r="D365" i="1"/>
  <c r="C365" i="1"/>
  <c r="C364" i="1"/>
  <c r="D363" i="1"/>
  <c r="G363" i="1" s="1"/>
  <c r="C363" i="1"/>
  <c r="H363" i="1" s="1"/>
  <c r="D362" i="1"/>
  <c r="C362" i="1"/>
  <c r="H362" i="1" s="1"/>
  <c r="D361" i="1"/>
  <c r="C361" i="1"/>
  <c r="H361" i="1" s="1"/>
  <c r="H360" i="1"/>
  <c r="D360" i="1"/>
  <c r="C360" i="1"/>
  <c r="G360" i="1" s="1"/>
  <c r="G357" i="1"/>
  <c r="D357" i="1"/>
  <c r="C357" i="1"/>
  <c r="H356" i="1"/>
  <c r="G356" i="1"/>
  <c r="D356" i="1"/>
  <c r="C356" i="1"/>
  <c r="D355" i="1"/>
  <c r="H355" i="1" s="1"/>
  <c r="C355" i="1"/>
  <c r="H354" i="1"/>
  <c r="D354" i="1"/>
  <c r="C354" i="1"/>
  <c r="D353" i="1"/>
  <c r="C353" i="1"/>
  <c r="H353" i="1" s="1"/>
  <c r="G352" i="1"/>
  <c r="D352" i="1"/>
  <c r="H352" i="1" s="1"/>
  <c r="C352" i="1"/>
  <c r="D351" i="1"/>
  <c r="G350" i="1"/>
  <c r="D350" i="1"/>
  <c r="C350" i="1"/>
  <c r="H350" i="1" s="1"/>
  <c r="D349" i="1"/>
  <c r="C349" i="1"/>
  <c r="H349" i="1" s="1"/>
  <c r="G348" i="1"/>
  <c r="D348" i="1"/>
  <c r="C348" i="1"/>
  <c r="H348" i="1" s="1"/>
  <c r="D347" i="1"/>
  <c r="C347" i="1"/>
  <c r="H347" i="1" s="1"/>
  <c r="H344" i="1"/>
  <c r="G344" i="1"/>
  <c r="D344" i="1"/>
  <c r="C344" i="1"/>
  <c r="G343" i="1"/>
  <c r="D343" i="1"/>
  <c r="H343" i="1" s="1"/>
  <c r="C343" i="1"/>
  <c r="H342" i="1"/>
  <c r="G342" i="1"/>
  <c r="D342" i="1"/>
  <c r="C342" i="1"/>
  <c r="G341" i="1"/>
  <c r="D341" i="1"/>
  <c r="H341" i="1" s="1"/>
  <c r="C341" i="1"/>
  <c r="C340" i="1"/>
  <c r="C339" i="1"/>
  <c r="H338" i="1"/>
  <c r="G338" i="1"/>
  <c r="D338" i="1"/>
  <c r="C338" i="1"/>
  <c r="D337" i="1"/>
  <c r="C337" i="1"/>
  <c r="H336" i="1"/>
  <c r="G336" i="1"/>
  <c r="D336" i="1"/>
  <c r="C336" i="1"/>
  <c r="D335" i="1"/>
  <c r="C335" i="1"/>
  <c r="H334" i="1"/>
  <c r="G334" i="1"/>
  <c r="D334" i="1"/>
  <c r="C334" i="1"/>
  <c r="D333" i="1"/>
  <c r="C333" i="1"/>
  <c r="H332" i="1"/>
  <c r="G332" i="1"/>
  <c r="D332" i="1"/>
  <c r="C332" i="1"/>
  <c r="D331" i="1"/>
  <c r="C331" i="1"/>
  <c r="H330" i="1"/>
  <c r="G330" i="1"/>
  <c r="D330" i="1"/>
  <c r="C330" i="1"/>
  <c r="D329" i="1"/>
  <c r="C329" i="1"/>
  <c r="H328" i="1"/>
  <c r="G328" i="1"/>
  <c r="D328" i="1"/>
  <c r="C328" i="1"/>
  <c r="D327" i="1"/>
  <c r="C327" i="1"/>
  <c r="H326" i="1"/>
  <c r="G326" i="1"/>
  <c r="D326" i="1"/>
  <c r="C326" i="1"/>
  <c r="D325" i="1"/>
  <c r="C325" i="1"/>
  <c r="D324" i="1"/>
  <c r="C324" i="1"/>
  <c r="D323" i="1"/>
  <c r="C323" i="1"/>
  <c r="D322" i="1"/>
  <c r="C322" i="1"/>
  <c r="D321" i="1"/>
  <c r="D320" i="1"/>
  <c r="C320" i="1"/>
  <c r="D319" i="1"/>
  <c r="C319" i="1"/>
  <c r="D318" i="1"/>
  <c r="C318" i="1"/>
  <c r="D317" i="1"/>
  <c r="C317" i="1"/>
  <c r="D316" i="1"/>
  <c r="C316" i="1"/>
  <c r="D315" i="1"/>
  <c r="C315" i="1"/>
  <c r="D314" i="1"/>
  <c r="C314" i="1"/>
  <c r="D313" i="1"/>
  <c r="C313" i="1"/>
  <c r="C312" i="1"/>
  <c r="D311" i="1"/>
  <c r="C311" i="1"/>
  <c r="D310" i="1"/>
  <c r="C310" i="1"/>
  <c r="D309" i="1"/>
  <c r="C309" i="1"/>
  <c r="D308" i="1"/>
  <c r="C308" i="1"/>
  <c r="C307" i="1"/>
  <c r="D305" i="1"/>
  <c r="C305" i="1"/>
  <c r="D304" i="1"/>
  <c r="C304" i="1"/>
  <c r="D303" i="1"/>
  <c r="C303" i="1"/>
  <c r="D302" i="1"/>
  <c r="C302" i="1"/>
  <c r="D301" i="1"/>
  <c r="C301" i="1"/>
  <c r="D300" i="1"/>
  <c r="C300" i="1"/>
  <c r="D299" i="1"/>
  <c r="C299" i="1"/>
  <c r="D298" i="1"/>
  <c r="C298" i="1"/>
  <c r="D297" i="1"/>
  <c r="C297" i="1"/>
  <c r="D296" i="1"/>
  <c r="C296" i="1"/>
  <c r="D295" i="1"/>
  <c r="D292" i="1"/>
  <c r="C292" i="1"/>
  <c r="D291" i="1"/>
  <c r="C291" i="1"/>
  <c r="D290" i="1"/>
  <c r="C290" i="1"/>
  <c r="D289" i="1"/>
  <c r="C289" i="1"/>
  <c r="D288" i="1"/>
  <c r="C288"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C264" i="1"/>
  <c r="D263" i="1"/>
  <c r="C263" i="1"/>
  <c r="D262" i="1"/>
  <c r="C262" i="1"/>
  <c r="D261" i="1"/>
  <c r="C261" i="1"/>
  <c r="D260"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19" i="1"/>
  <c r="C219" i="1"/>
  <c r="D218" i="1"/>
  <c r="C218" i="1"/>
  <c r="D217" i="1"/>
  <c r="C217" i="1"/>
  <c r="D216" i="1"/>
  <c r="C216" i="1"/>
  <c r="D215" i="1"/>
  <c r="C215" i="1"/>
  <c r="D214" i="1"/>
  <c r="C214" i="1"/>
  <c r="D213" i="1"/>
  <c r="C213" i="1"/>
  <c r="D212" i="1"/>
  <c r="C212" i="1"/>
  <c r="D210" i="1"/>
  <c r="C210" i="1"/>
  <c r="D209" i="1"/>
  <c r="C209" i="1"/>
  <c r="D208" i="1"/>
  <c r="C208" i="1"/>
  <c r="D207" i="1"/>
  <c r="C207"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H176" i="1" s="1"/>
  <c r="C176" i="1"/>
  <c r="D175" i="1"/>
  <c r="C175" i="1"/>
  <c r="G175" i="1" s="1"/>
  <c r="D174" i="1"/>
  <c r="C174" i="1"/>
  <c r="D173" i="1"/>
  <c r="C173" i="1"/>
  <c r="D172" i="1"/>
  <c r="C172" i="1"/>
  <c r="D171" i="1"/>
  <c r="C171" i="1"/>
  <c r="G171" i="1" s="1"/>
  <c r="D170" i="1"/>
  <c r="C170" i="1"/>
  <c r="G170" i="1" s="1"/>
  <c r="D169" i="1"/>
  <c r="C169" i="1"/>
  <c r="D168" i="1"/>
  <c r="C168" i="1"/>
  <c r="D167" i="1"/>
  <c r="C167" i="1"/>
  <c r="G167" i="1" s="1"/>
  <c r="D166" i="1"/>
  <c r="C166" i="1"/>
  <c r="G166" i="1" s="1"/>
  <c r="D165" i="1"/>
  <c r="C165" i="1"/>
  <c r="D164" i="1"/>
  <c r="C164" i="1"/>
  <c r="D163" i="1"/>
  <c r="C163" i="1"/>
  <c r="G163" i="1" s="1"/>
  <c r="D162" i="1"/>
  <c r="C162" i="1"/>
  <c r="G162" i="1" s="1"/>
  <c r="D161" i="1"/>
  <c r="C161" i="1"/>
  <c r="H161" i="1" s="1"/>
  <c r="C160" i="1"/>
  <c r="D158" i="1"/>
  <c r="C158" i="1"/>
  <c r="G158" i="1" s="1"/>
  <c r="D157" i="1"/>
  <c r="C157" i="1"/>
  <c r="D156" i="1"/>
  <c r="H156" i="1" s="1"/>
  <c r="C156" i="1"/>
  <c r="D155" i="1"/>
  <c r="D154" i="1"/>
  <c r="C154" i="1"/>
  <c r="G154" i="1" s="1"/>
  <c r="D153" i="1"/>
  <c r="C153" i="1"/>
  <c r="H153" i="1" s="1"/>
  <c r="D152" i="1"/>
  <c r="C152" i="1"/>
  <c r="D151" i="1"/>
  <c r="C151" i="1"/>
  <c r="D150" i="1"/>
  <c r="C150" i="1"/>
  <c r="D146" i="1"/>
  <c r="C146" i="1"/>
  <c r="G146" i="1" s="1"/>
  <c r="D145" i="1"/>
  <c r="C145" i="1"/>
  <c r="H145" i="1" s="1"/>
  <c r="D144" i="1"/>
  <c r="H144" i="1" s="1"/>
  <c r="C144" i="1"/>
  <c r="D143" i="1"/>
  <c r="C143" i="1"/>
  <c r="G143" i="1" s="1"/>
  <c r="D142" i="1"/>
  <c r="C142" i="1"/>
  <c r="G142" i="1" s="1"/>
  <c r="D141" i="1"/>
  <c r="C141" i="1"/>
  <c r="H141" i="1" s="1"/>
  <c r="D140" i="1"/>
  <c r="H140" i="1" s="1"/>
  <c r="C140" i="1"/>
  <c r="D139" i="1"/>
  <c r="C139" i="1"/>
  <c r="G139" i="1" s="1"/>
  <c r="D138" i="1"/>
  <c r="C138" i="1"/>
  <c r="H137" i="1"/>
  <c r="D137" i="1"/>
  <c r="C137" i="1"/>
  <c r="D136" i="1"/>
  <c r="C136" i="1"/>
  <c r="D135" i="1"/>
  <c r="C135" i="1"/>
  <c r="G135" i="1" s="1"/>
  <c r="D134" i="1"/>
  <c r="C134" i="1"/>
  <c r="G134" i="1" s="1"/>
  <c r="D133" i="1"/>
  <c r="C133" i="1"/>
  <c r="G133" i="1" s="1"/>
  <c r="D132" i="1"/>
  <c r="C132" i="1"/>
  <c r="D131" i="1"/>
  <c r="C131" i="1"/>
  <c r="D130" i="1"/>
  <c r="C130" i="1"/>
  <c r="C129" i="1"/>
  <c r="D128" i="1"/>
  <c r="H128" i="1" s="1"/>
  <c r="C128" i="1"/>
  <c r="D127" i="1"/>
  <c r="C127" i="1"/>
  <c r="D126" i="1"/>
  <c r="C126" i="1"/>
  <c r="G126" i="1" s="1"/>
  <c r="D125" i="1"/>
  <c r="C125" i="1"/>
  <c r="G125" i="1" s="1"/>
  <c r="D124" i="1"/>
  <c r="C124" i="1"/>
  <c r="D123" i="1"/>
  <c r="C123" i="1"/>
  <c r="G123" i="1" s="1"/>
  <c r="D122" i="1"/>
  <c r="C122" i="1"/>
  <c r="G122" i="1" s="1"/>
  <c r="D121" i="1"/>
  <c r="D120" i="1"/>
  <c r="D119" i="1"/>
  <c r="C119" i="1"/>
  <c r="G119" i="1" s="1"/>
  <c r="D118" i="1"/>
  <c r="C118" i="1"/>
  <c r="G118" i="1" s="1"/>
  <c r="H117" i="1"/>
  <c r="D117" i="1"/>
  <c r="C117" i="1"/>
  <c r="G117" i="1" s="1"/>
  <c r="D116" i="1"/>
  <c r="H116" i="1" s="1"/>
  <c r="C116" i="1"/>
  <c r="D115" i="1"/>
  <c r="C115" i="1"/>
  <c r="G115" i="1" s="1"/>
  <c r="D114" i="1"/>
  <c r="C114" i="1"/>
  <c r="G114" i="1" s="1"/>
  <c r="D113" i="1"/>
  <c r="C113" i="1"/>
  <c r="H113" i="1" s="1"/>
  <c r="D112" i="1"/>
  <c r="C112" i="1"/>
  <c r="D111" i="1"/>
  <c r="C111" i="1"/>
  <c r="D110" i="1"/>
  <c r="C110" i="1"/>
  <c r="G110" i="1" s="1"/>
  <c r="D109" i="1"/>
  <c r="C109" i="1"/>
  <c r="H109" i="1" s="1"/>
  <c r="D108" i="1"/>
  <c r="D107" i="1"/>
  <c r="C107" i="1"/>
  <c r="G107" i="1" s="1"/>
  <c r="D106" i="1"/>
  <c r="C106" i="1"/>
  <c r="G106" i="1" s="1"/>
  <c r="D105" i="1"/>
  <c r="C105" i="1"/>
  <c r="H105" i="1" s="1"/>
  <c r="D104" i="1"/>
  <c r="H104" i="1" s="1"/>
  <c r="C104" i="1"/>
  <c r="D103" i="1"/>
  <c r="C103" i="1"/>
  <c r="H101" i="1"/>
  <c r="D101" i="1"/>
  <c r="C101" i="1"/>
  <c r="G101" i="1" s="1"/>
  <c r="D100" i="1"/>
  <c r="H100" i="1" s="1"/>
  <c r="C100" i="1"/>
  <c r="D99" i="1"/>
  <c r="C99" i="1"/>
  <c r="G99" i="1" s="1"/>
  <c r="D98" i="1"/>
  <c r="C98" i="1"/>
  <c r="G98" i="1" s="1"/>
  <c r="H97" i="1"/>
  <c r="D97" i="1"/>
  <c r="C97" i="1"/>
  <c r="D96" i="1"/>
  <c r="H96" i="1" s="1"/>
  <c r="C96" i="1"/>
  <c r="D95" i="1"/>
  <c r="C95" i="1"/>
  <c r="G95" i="1" s="1"/>
  <c r="D94" i="1"/>
  <c r="C94" i="1"/>
  <c r="G94" i="1" s="1"/>
  <c r="D93" i="1"/>
  <c r="C93" i="1"/>
  <c r="D92" i="1"/>
  <c r="H92" i="1" s="1"/>
  <c r="C92" i="1"/>
  <c r="D91" i="1"/>
  <c r="C91" i="1"/>
  <c r="G91" i="1" s="1"/>
  <c r="D90" i="1"/>
  <c r="C90" i="1"/>
  <c r="G90" i="1" s="1"/>
  <c r="D89" i="1"/>
  <c r="C89" i="1"/>
  <c r="H89" i="1" s="1"/>
  <c r="D88" i="1"/>
  <c r="H88" i="1" s="1"/>
  <c r="C88" i="1"/>
  <c r="C87" i="1"/>
  <c r="D86" i="1"/>
  <c r="C86" i="1"/>
  <c r="G86" i="1" s="1"/>
  <c r="H85" i="1"/>
  <c r="D85" i="1"/>
  <c r="C85" i="1"/>
  <c r="G85" i="1" s="1"/>
  <c r="D84" i="1"/>
  <c r="H84" i="1" s="1"/>
  <c r="C84" i="1"/>
  <c r="D83" i="1"/>
  <c r="C83" i="1"/>
  <c r="G83" i="1" s="1"/>
  <c r="D82" i="1"/>
  <c r="C82" i="1"/>
  <c r="G82" i="1" s="1"/>
  <c r="D81" i="1"/>
  <c r="C81" i="1"/>
  <c r="H81" i="1" s="1"/>
  <c r="D80" i="1"/>
  <c r="H80" i="1" s="1"/>
  <c r="C80" i="1"/>
  <c r="D79" i="1"/>
  <c r="H77" i="1"/>
  <c r="D77" i="1"/>
  <c r="C77" i="1"/>
  <c r="G77" i="1" s="1"/>
  <c r="D76" i="1"/>
  <c r="H76" i="1" s="1"/>
  <c r="C76" i="1"/>
  <c r="D75" i="1"/>
  <c r="C75" i="1"/>
  <c r="G75" i="1" s="1"/>
  <c r="D74" i="1"/>
  <c r="C74" i="1"/>
  <c r="G74" i="1" s="1"/>
  <c r="H73" i="1"/>
  <c r="D73" i="1"/>
  <c r="C73" i="1"/>
  <c r="D72" i="1"/>
  <c r="C72" i="1"/>
  <c r="D71" i="1"/>
  <c r="C71" i="1"/>
  <c r="G71" i="1" s="1"/>
  <c r="C70" i="1"/>
  <c r="H69" i="1"/>
  <c r="D69" i="1"/>
  <c r="C69" i="1"/>
  <c r="G69" i="1" s="1"/>
  <c r="D68" i="1"/>
  <c r="H68" i="1" s="1"/>
  <c r="C68" i="1"/>
  <c r="D67" i="1"/>
  <c r="C67" i="1"/>
  <c r="G67" i="1" s="1"/>
  <c r="D66" i="1"/>
  <c r="C66" i="1"/>
  <c r="G66" i="1" s="1"/>
  <c r="D65" i="1"/>
  <c r="C65" i="1"/>
  <c r="H65" i="1" s="1"/>
  <c r="D64" i="1"/>
  <c r="C64" i="1"/>
  <c r="D63" i="1"/>
  <c r="C63" i="1"/>
  <c r="G63" i="1" s="1"/>
  <c r="D62" i="1"/>
  <c r="C62" i="1"/>
  <c r="G62" i="1" s="1"/>
  <c r="D61" i="1"/>
  <c r="C61" i="1"/>
  <c r="G61" i="1" s="1"/>
  <c r="D60" i="1"/>
  <c r="H60" i="1" s="1"/>
  <c r="C60" i="1"/>
  <c r="D59" i="1"/>
  <c r="C59" i="1"/>
  <c r="G59" i="1" s="1"/>
  <c r="D58" i="1"/>
  <c r="H57" i="1"/>
  <c r="D57" i="1"/>
  <c r="C57" i="1"/>
  <c r="D56" i="1"/>
  <c r="H56" i="1" s="1"/>
  <c r="C56" i="1"/>
  <c r="D55" i="1"/>
  <c r="C55" i="1"/>
  <c r="G55" i="1" s="1"/>
  <c r="D54" i="1"/>
  <c r="C54" i="1"/>
  <c r="D53" i="1"/>
  <c r="C53" i="1"/>
  <c r="G53" i="1" s="1"/>
  <c r="D52" i="1"/>
  <c r="H52" i="1" s="1"/>
  <c r="C52" i="1"/>
  <c r="D51" i="1"/>
  <c r="C51" i="1"/>
  <c r="G51" i="1" s="1"/>
  <c r="D50" i="1"/>
  <c r="C50" i="1"/>
  <c r="D49" i="1"/>
  <c r="C49" i="1"/>
  <c r="H49" i="1" s="1"/>
  <c r="D48" i="1"/>
  <c r="C48" i="1"/>
  <c r="D47" i="1"/>
  <c r="C47" i="1"/>
  <c r="H45" i="1"/>
  <c r="D45" i="1"/>
  <c r="C45" i="1"/>
  <c r="G45" i="1" s="1"/>
  <c r="D44" i="1"/>
  <c r="H44" i="1" s="1"/>
  <c r="C44" i="1"/>
  <c r="D43" i="1"/>
  <c r="C43" i="1"/>
  <c r="G43" i="1" s="1"/>
  <c r="D42" i="1"/>
  <c r="C42" i="1"/>
  <c r="G42" i="1" s="1"/>
  <c r="H41" i="1"/>
  <c r="D41" i="1"/>
  <c r="C41" i="1"/>
  <c r="D40" i="1"/>
  <c r="H40" i="1" s="1"/>
  <c r="C40" i="1"/>
  <c r="D39" i="1"/>
  <c r="C39" i="1"/>
  <c r="G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D23" i="1"/>
  <c r="C23" i="1"/>
  <c r="H23" i="1" s="1"/>
  <c r="D22" i="1"/>
  <c r="C22" i="1"/>
  <c r="H22" i="1" s="1"/>
  <c r="D21" i="1"/>
  <c r="C21" i="1"/>
  <c r="H21" i="1" s="1"/>
  <c r="D20" i="1"/>
  <c r="C20" i="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G1579" i="1" l="1"/>
  <c r="G1580" i="1"/>
  <c r="H1577" i="1"/>
  <c r="G1570" i="1"/>
  <c r="H1570" i="1"/>
  <c r="G1573" i="1"/>
  <c r="G1571" i="1"/>
  <c r="G1572" i="1"/>
  <c r="G1567" i="1"/>
  <c r="H1568" i="1"/>
  <c r="G1564" i="1"/>
  <c r="H1557" i="1"/>
  <c r="G1555" i="1"/>
  <c r="H1554" i="1"/>
  <c r="G1551" i="1"/>
  <c r="G1545" i="1"/>
  <c r="G1547" i="1"/>
  <c r="H1549" i="1"/>
  <c r="H1548" i="1"/>
  <c r="G1540" i="1"/>
  <c r="H1540" i="1"/>
  <c r="G1541" i="1"/>
  <c r="G1543" i="1"/>
  <c r="G1537" i="1"/>
  <c r="H1538" i="1"/>
  <c r="G1539" i="1"/>
  <c r="H1536" i="1"/>
  <c r="G1533" i="1"/>
  <c r="G1531" i="1"/>
  <c r="H1532" i="1"/>
  <c r="G1525" i="1"/>
  <c r="G1527" i="1"/>
  <c r="H1520" i="1"/>
  <c r="G1521" i="1"/>
  <c r="H1522" i="1"/>
  <c r="G1523" i="1"/>
  <c r="G1515" i="1"/>
  <c r="G1511" i="1"/>
  <c r="H1516" i="1"/>
  <c r="D24" i="8"/>
  <c r="C1499" i="1" s="1"/>
  <c r="H1499" i="1" s="1"/>
  <c r="G1501" i="1"/>
  <c r="G1507" i="1"/>
  <c r="G1503" i="1"/>
  <c r="H1508" i="1"/>
  <c r="G1493" i="1"/>
  <c r="H1492" i="1"/>
  <c r="G1487" i="1"/>
  <c r="G1475" i="1"/>
  <c r="G1478" i="1"/>
  <c r="I1478" i="1" s="1"/>
  <c r="H1478" i="1"/>
  <c r="D38" i="7"/>
  <c r="H31" i="3"/>
  <c r="C1469" i="1"/>
  <c r="G1471" i="1"/>
  <c r="D1469" i="1"/>
  <c r="H1471" i="1"/>
  <c r="I1465" i="1"/>
  <c r="G1461" i="1"/>
  <c r="D22" i="7"/>
  <c r="H1458" i="1"/>
  <c r="I1458" i="1" s="1"/>
  <c r="G1445" i="1"/>
  <c r="G1452" i="1"/>
  <c r="H1452" i="1"/>
  <c r="H1445" i="1"/>
  <c r="J1445" i="1"/>
  <c r="G1448" i="1"/>
  <c r="I1448" i="1" s="1"/>
  <c r="D6" i="7"/>
  <c r="E6" i="7"/>
  <c r="E5" i="7" s="1"/>
  <c r="H1442" i="1"/>
  <c r="H1440" i="1"/>
  <c r="I1441" i="1"/>
  <c r="G1443" i="1"/>
  <c r="G1439" i="1"/>
  <c r="J1441" i="1"/>
  <c r="C1424" i="1"/>
  <c r="H1430" i="1"/>
  <c r="H1426" i="1"/>
  <c r="G1431" i="1"/>
  <c r="D129" i="6"/>
  <c r="C1423" i="1" s="1"/>
  <c r="H1423" i="1" s="1"/>
  <c r="H1432" i="1"/>
  <c r="G1425" i="1"/>
  <c r="H1428" i="1"/>
  <c r="H1434" i="1"/>
  <c r="G1420" i="1"/>
  <c r="G1417" i="1"/>
  <c r="H1420" i="1"/>
  <c r="G1418" i="1"/>
  <c r="G1422" i="1"/>
  <c r="H1414" i="1"/>
  <c r="G1407" i="1"/>
  <c r="H1402" i="1"/>
  <c r="G1405" i="1"/>
  <c r="G1403" i="1"/>
  <c r="H1394" i="1"/>
  <c r="G1397" i="1"/>
  <c r="G1395" i="1"/>
  <c r="G1400" i="1"/>
  <c r="G1398" i="1"/>
  <c r="G1391" i="1"/>
  <c r="G1392" i="1"/>
  <c r="G1390" i="1"/>
  <c r="G1385" i="1"/>
  <c r="C1384" i="1"/>
  <c r="G1386" i="1"/>
  <c r="E89" i="6"/>
  <c r="D1383" i="1" s="1"/>
  <c r="G1377" i="1"/>
  <c r="G1382" i="1"/>
  <c r="G1380" i="1"/>
  <c r="D1376" i="1"/>
  <c r="H1376" i="1" s="1"/>
  <c r="G1378" i="1"/>
  <c r="G1375" i="1"/>
  <c r="G1370" i="1"/>
  <c r="F75" i="6"/>
  <c r="G1369" i="1"/>
  <c r="G1374" i="1"/>
  <c r="G1368" i="1"/>
  <c r="G1365" i="1"/>
  <c r="G1361" i="1"/>
  <c r="G1366" i="1"/>
  <c r="G1364" i="1"/>
  <c r="G1355" i="1"/>
  <c r="H1358" i="1"/>
  <c r="E35" i="6"/>
  <c r="G1356" i="1"/>
  <c r="H1348" i="1"/>
  <c r="H1353" i="1"/>
  <c r="G1351" i="1"/>
  <c r="G1349" i="1"/>
  <c r="G1346" i="1"/>
  <c r="G1344" i="1"/>
  <c r="G1343" i="1"/>
  <c r="G1338" i="1"/>
  <c r="G1336" i="1"/>
  <c r="G1334" i="1"/>
  <c r="H1333" i="1"/>
  <c r="G1331" i="1"/>
  <c r="G1327" i="1"/>
  <c r="G1325" i="1"/>
  <c r="C1322" i="1"/>
  <c r="C1316" i="1"/>
  <c r="G1320" i="1"/>
  <c r="G1318" i="1"/>
  <c r="G1319" i="1"/>
  <c r="C1307" i="1"/>
  <c r="H1307" i="1" s="1"/>
  <c r="G1311" i="1"/>
  <c r="G1308" i="1"/>
  <c r="G1309" i="1"/>
  <c r="H1304" i="1"/>
  <c r="G1302" i="1"/>
  <c r="G1303" i="1"/>
  <c r="D1299" i="1"/>
  <c r="G1244" i="1"/>
  <c r="G1249" i="1"/>
  <c r="G1259" i="1"/>
  <c r="G1270" i="1"/>
  <c r="H1274" i="1"/>
  <c r="E305" i="9"/>
  <c r="B305" i="9" s="1"/>
  <c r="G1292" i="1"/>
  <c r="G1239" i="1"/>
  <c r="H1242" i="1"/>
  <c r="G1247" i="1"/>
  <c r="H1254" i="1"/>
  <c r="H1268" i="1"/>
  <c r="H1275" i="1"/>
  <c r="H1277" i="1"/>
  <c r="G1280" i="1"/>
  <c r="H1282" i="1"/>
  <c r="G1285" i="1"/>
  <c r="G1290" i="1"/>
  <c r="E295" i="9"/>
  <c r="B295" i="9" s="1"/>
  <c r="E303" i="9"/>
  <c r="B303" i="9" s="1"/>
  <c r="G1262" i="1"/>
  <c r="G1295" i="1"/>
  <c r="G1243" i="1"/>
  <c r="G1250" i="1"/>
  <c r="G1255" i="1"/>
  <c r="G1260" i="1"/>
  <c r="G1269" i="1"/>
  <c r="H1272" i="1"/>
  <c r="G1283" i="1"/>
  <c r="G1293" i="1"/>
  <c r="E287" i="9"/>
  <c r="B287" i="9" s="1"/>
  <c r="G1248" i="1"/>
  <c r="G1258" i="1"/>
  <c r="G1298" i="1"/>
  <c r="G1267" i="1"/>
  <c r="H1281" i="1"/>
  <c r="H1291" i="1"/>
  <c r="E288" i="9"/>
  <c r="B288" i="9" s="1"/>
  <c r="H1224" i="1"/>
  <c r="G1226" i="1"/>
  <c r="G1221" i="1"/>
  <c r="H1218" i="1"/>
  <c r="E238" i="5"/>
  <c r="D1215" i="1" s="1"/>
  <c r="G1213" i="1"/>
  <c r="G1212" i="1"/>
  <c r="G1186" i="1"/>
  <c r="G1191" i="1"/>
  <c r="G1196" i="1"/>
  <c r="H1194" i="1"/>
  <c r="G1199" i="1"/>
  <c r="G1192" i="1"/>
  <c r="G1197" i="1"/>
  <c r="G1185" i="1"/>
  <c r="G1195" i="1"/>
  <c r="H1158" i="1"/>
  <c r="H1165" i="1"/>
  <c r="H1162" i="1"/>
  <c r="H1161" i="1"/>
  <c r="G1160" i="1"/>
  <c r="H1151" i="1"/>
  <c r="H1149" i="1"/>
  <c r="G1150" i="1"/>
  <c r="G1146" i="1"/>
  <c r="H1144" i="1"/>
  <c r="H1142" i="1"/>
  <c r="E292" i="9"/>
  <c r="B292" i="9" s="1"/>
  <c r="G1128" i="1"/>
  <c r="G1136" i="1"/>
  <c r="H1131" i="1"/>
  <c r="G1134" i="1"/>
  <c r="H1129" i="1"/>
  <c r="H1138" i="1"/>
  <c r="H1125" i="1"/>
  <c r="G1126" i="1"/>
  <c r="H1120" i="1"/>
  <c r="G1121" i="1"/>
  <c r="G1123" i="1"/>
  <c r="G1116" i="1"/>
  <c r="G1118" i="1"/>
  <c r="E134" i="5"/>
  <c r="D1112" i="1" s="1"/>
  <c r="G1111" i="1"/>
  <c r="G1100" i="1"/>
  <c r="G1102" i="1"/>
  <c r="H1091" i="1"/>
  <c r="H1089" i="1"/>
  <c r="G1084" i="1"/>
  <c r="G1092" i="1"/>
  <c r="G1076" i="1"/>
  <c r="H1070" i="1"/>
  <c r="G1074" i="1"/>
  <c r="G1068" i="1"/>
  <c r="E87" i="5"/>
  <c r="D1065" i="1" s="1"/>
  <c r="H1058" i="1"/>
  <c r="H1050" i="1"/>
  <c r="G1042" i="1"/>
  <c r="C1034" i="1"/>
  <c r="H1038" i="1"/>
  <c r="H1031" i="1"/>
  <c r="G1030" i="1"/>
  <c r="H1028" i="1"/>
  <c r="H1029" i="1"/>
  <c r="H1026" i="1"/>
  <c r="G1024" i="1"/>
  <c r="C1019" i="1"/>
  <c r="H1020" i="1"/>
  <c r="H1014" i="1"/>
  <c r="F29" i="5"/>
  <c r="H1009" i="1"/>
  <c r="H1008" i="1"/>
  <c r="H1002" i="1"/>
  <c r="G1006" i="1"/>
  <c r="H1006" i="1"/>
  <c r="G1000" i="1"/>
  <c r="H1003" i="1"/>
  <c r="H1000" i="1"/>
  <c r="G996" i="1"/>
  <c r="E12" i="5"/>
  <c r="D990" i="1" s="1"/>
  <c r="H987" i="1"/>
  <c r="G648" i="1"/>
  <c r="G704" i="1"/>
  <c r="H709" i="1"/>
  <c r="G712" i="1"/>
  <c r="H719" i="1"/>
  <c r="G721" i="1"/>
  <c r="G723" i="1"/>
  <c r="G725" i="1"/>
  <c r="G727" i="1"/>
  <c r="G729" i="1"/>
  <c r="G731" i="1"/>
  <c r="G733" i="1"/>
  <c r="G735" i="1"/>
  <c r="G737" i="1"/>
  <c r="G739" i="1"/>
  <c r="G741" i="1"/>
  <c r="G743" i="1"/>
  <c r="G745" i="1"/>
  <c r="G747" i="1"/>
  <c r="G749" i="1"/>
  <c r="G751" i="1"/>
  <c r="G753" i="1"/>
  <c r="G755" i="1"/>
  <c r="G757" i="1"/>
  <c r="G759" i="1"/>
  <c r="G761" i="1"/>
  <c r="G763" i="1"/>
  <c r="G765" i="1"/>
  <c r="G767" i="1"/>
  <c r="G769" i="1"/>
  <c r="G771" i="1"/>
  <c r="G773" i="1"/>
  <c r="G775" i="1"/>
  <c r="G777" i="1"/>
  <c r="G779" i="1"/>
  <c r="G781" i="1"/>
  <c r="G783" i="1"/>
  <c r="G785" i="1"/>
  <c r="G787" i="1"/>
  <c r="G789" i="1"/>
  <c r="G791" i="1"/>
  <c r="G793" i="1"/>
  <c r="H845" i="1"/>
  <c r="H861" i="1"/>
  <c r="H877" i="1"/>
  <c r="H941" i="1"/>
  <c r="H973" i="1"/>
  <c r="G646" i="1"/>
  <c r="G649" i="1"/>
  <c r="G651" i="1"/>
  <c r="G653" i="1"/>
  <c r="G655" i="1"/>
  <c r="G657" i="1"/>
  <c r="G659" i="1"/>
  <c r="G661" i="1"/>
  <c r="G663" i="1"/>
  <c r="G665" i="1"/>
  <c r="G667" i="1"/>
  <c r="G670" i="1"/>
  <c r="G672" i="1"/>
  <c r="G674" i="1"/>
  <c r="G676" i="1"/>
  <c r="G678" i="1"/>
  <c r="G680" i="1"/>
  <c r="G682" i="1"/>
  <c r="G684" i="1"/>
  <c r="G686" i="1"/>
  <c r="G688" i="1"/>
  <c r="G690" i="1"/>
  <c r="G692" i="1"/>
  <c r="G694" i="1"/>
  <c r="G696" i="1"/>
  <c r="G698" i="1"/>
  <c r="G700" i="1"/>
  <c r="G702" i="1"/>
  <c r="H705" i="1"/>
  <c r="G707" i="1"/>
  <c r="H710" i="1"/>
  <c r="H713" i="1"/>
  <c r="G715" i="1"/>
  <c r="G717" i="1"/>
  <c r="H843" i="1"/>
  <c r="H859" i="1"/>
  <c r="H875" i="1"/>
  <c r="H891" i="1"/>
  <c r="H907" i="1"/>
  <c r="H923" i="1"/>
  <c r="H939" i="1"/>
  <c r="H955" i="1"/>
  <c r="H971" i="1"/>
  <c r="E101" i="9"/>
  <c r="B101" i="9" s="1"/>
  <c r="B262" i="9"/>
  <c r="H841" i="1"/>
  <c r="H857" i="1"/>
  <c r="H873" i="1"/>
  <c r="H889" i="1"/>
  <c r="H905" i="1"/>
  <c r="H921" i="1"/>
  <c r="H937" i="1"/>
  <c r="H953" i="1"/>
  <c r="H969" i="1"/>
  <c r="H893" i="1"/>
  <c r="H909" i="1"/>
  <c r="H925" i="1"/>
  <c r="H957" i="1"/>
  <c r="H647" i="1"/>
  <c r="H668" i="1"/>
  <c r="H703" i="1"/>
  <c r="H711" i="1"/>
  <c r="H855" i="1"/>
  <c r="H871" i="1"/>
  <c r="H887" i="1"/>
  <c r="H903" i="1"/>
  <c r="H919" i="1"/>
  <c r="H935" i="1"/>
  <c r="H951" i="1"/>
  <c r="H967" i="1"/>
  <c r="H837" i="1"/>
  <c r="H853" i="1"/>
  <c r="H869" i="1"/>
  <c r="H885" i="1"/>
  <c r="H901" i="1"/>
  <c r="H917" i="1"/>
  <c r="H933" i="1"/>
  <c r="H949" i="1"/>
  <c r="H965" i="1"/>
  <c r="H669" i="1"/>
  <c r="H835" i="1"/>
  <c r="H851" i="1"/>
  <c r="H867" i="1"/>
  <c r="H883" i="1"/>
  <c r="H899" i="1"/>
  <c r="H915" i="1"/>
  <c r="H931" i="1"/>
  <c r="H947" i="1"/>
  <c r="H963" i="1"/>
  <c r="B230" i="9"/>
  <c r="E26" i="9"/>
  <c r="B26" i="9" s="1"/>
  <c r="E34" i="9"/>
  <c r="B34" i="9" s="1"/>
  <c r="E42" i="9"/>
  <c r="B42" i="9" s="1"/>
  <c r="E57" i="9"/>
  <c r="E65" i="9"/>
  <c r="E75" i="9"/>
  <c r="B75" i="9" s="1"/>
  <c r="E82" i="9"/>
  <c r="B82" i="9" s="1"/>
  <c r="E89" i="9"/>
  <c r="B89" i="9" s="1"/>
  <c r="E103" i="9"/>
  <c r="B103" i="9" s="1"/>
  <c r="E125" i="9"/>
  <c r="B125" i="9" s="1"/>
  <c r="E127" i="9"/>
  <c r="B127" i="9" s="1"/>
  <c r="E141" i="9"/>
  <c r="B141" i="9" s="1"/>
  <c r="E149" i="9"/>
  <c r="B149" i="9" s="1"/>
  <c r="E159" i="9"/>
  <c r="B159" i="9" s="1"/>
  <c r="B214" i="9"/>
  <c r="F216" i="9"/>
  <c r="B216" i="9" s="1"/>
  <c r="B234" i="9"/>
  <c r="F236" i="9"/>
  <c r="B246" i="9"/>
  <c r="F250" i="9"/>
  <c r="B255" i="9"/>
  <c r="F257" i="9"/>
  <c r="B257" i="9" s="1"/>
  <c r="F264" i="9"/>
  <c r="B264" i="9" s="1"/>
  <c r="E111" i="9"/>
  <c r="B111" i="9" s="1"/>
  <c r="E160" i="9"/>
  <c r="B160" i="9" s="1"/>
  <c r="F222" i="9"/>
  <c r="F248" i="9"/>
  <c r="B248" i="9" s="1"/>
  <c r="B251" i="9"/>
  <c r="F253" i="9"/>
  <c r="B253" i="9" s="1"/>
  <c r="B258" i="9"/>
  <c r="F260" i="9"/>
  <c r="B260" i="9" s="1"/>
  <c r="E35" i="9"/>
  <c r="B35" i="9" s="1"/>
  <c r="E76" i="9"/>
  <c r="B76" i="9" s="1"/>
  <c r="E90" i="9"/>
  <c r="B90" i="9" s="1"/>
  <c r="E114" i="9"/>
  <c r="B114" i="9" s="1"/>
  <c r="B235" i="9"/>
  <c r="F258" i="9"/>
  <c r="B263" i="9"/>
  <c r="E61" i="9"/>
  <c r="B61" i="9" s="1"/>
  <c r="E83" i="9"/>
  <c r="B83" i="9" s="1"/>
  <c r="E100" i="9"/>
  <c r="B100" i="9" s="1"/>
  <c r="E107" i="9"/>
  <c r="B107" i="9" s="1"/>
  <c r="E112" i="9"/>
  <c r="B112" i="9" s="1"/>
  <c r="E153" i="9"/>
  <c r="F220" i="9"/>
  <c r="F242" i="9"/>
  <c r="B242" i="9" s="1"/>
  <c r="B247" i="9"/>
  <c r="F268" i="9"/>
  <c r="F215" i="9"/>
  <c r="B231" i="9"/>
  <c r="B259" i="9"/>
  <c r="B271" i="9"/>
  <c r="E28" i="9"/>
  <c r="B28" i="9" s="1"/>
  <c r="E36" i="9"/>
  <c r="B36" i="9" s="1"/>
  <c r="E44" i="9"/>
  <c r="B44" i="9" s="1"/>
  <c r="E59" i="9"/>
  <c r="B59" i="9" s="1"/>
  <c r="E91" i="9"/>
  <c r="B91" i="9" s="1"/>
  <c r="E136" i="9"/>
  <c r="B136" i="9" s="1"/>
  <c r="F233" i="9"/>
  <c r="B233" i="9" s="1"/>
  <c r="F240" i="9"/>
  <c r="B240" i="9" s="1"/>
  <c r="B243" i="9"/>
  <c r="F245" i="9"/>
  <c r="B245" i="9" s="1"/>
  <c r="H644" i="1"/>
  <c r="G612" i="1"/>
  <c r="G614" i="1"/>
  <c r="G616" i="1"/>
  <c r="G618" i="1"/>
  <c r="E157" i="9"/>
  <c r="B157" i="9" s="1"/>
  <c r="G606" i="1"/>
  <c r="G608" i="1"/>
  <c r="G610" i="1"/>
  <c r="E152" i="9"/>
  <c r="B152" i="9" s="1"/>
  <c r="H604" i="1"/>
  <c r="C599" i="1"/>
  <c r="E144" i="9"/>
  <c r="B144" i="9" s="1"/>
  <c r="F265" i="9"/>
  <c r="B265" i="9" s="1"/>
  <c r="G601" i="1"/>
  <c r="G603" i="1"/>
  <c r="G605" i="1"/>
  <c r="E593" i="4"/>
  <c r="D587" i="1" s="1"/>
  <c r="E145" i="9"/>
  <c r="B145" i="9" s="1"/>
  <c r="F266" i="9"/>
  <c r="B266" i="9" s="1"/>
  <c r="B267" i="9"/>
  <c r="E146" i="9"/>
  <c r="B146" i="9" s="1"/>
  <c r="E148" i="9"/>
  <c r="B148" i="9" s="1"/>
  <c r="G580" i="1"/>
  <c r="C579" i="1"/>
  <c r="E580" i="4"/>
  <c r="D574" i="1" s="1"/>
  <c r="G531" i="1"/>
  <c r="B250" i="9"/>
  <c r="G530" i="1"/>
  <c r="F484" i="4"/>
  <c r="C478" i="1"/>
  <c r="F495" i="4"/>
  <c r="F244" i="9"/>
  <c r="B244" i="9" s="1"/>
  <c r="G489" i="1"/>
  <c r="G491" i="1"/>
  <c r="G493" i="1"/>
  <c r="G495" i="1"/>
  <c r="G475" i="1"/>
  <c r="G477" i="1"/>
  <c r="F481" i="4"/>
  <c r="F427" i="4"/>
  <c r="G423" i="1"/>
  <c r="B227" i="9"/>
  <c r="G415" i="1"/>
  <c r="H417" i="1"/>
  <c r="G420" i="1"/>
  <c r="G418" i="1"/>
  <c r="G416" i="1"/>
  <c r="G405" i="1"/>
  <c r="H413" i="1"/>
  <c r="H400" i="1"/>
  <c r="H399" i="1"/>
  <c r="G397" i="1"/>
  <c r="G390" i="1"/>
  <c r="H389" i="1"/>
  <c r="G384" i="1"/>
  <c r="H383" i="1"/>
  <c r="H379" i="1"/>
  <c r="G382" i="1"/>
  <c r="G376" i="1"/>
  <c r="G374" i="1"/>
  <c r="G375" i="1"/>
  <c r="F378" i="4"/>
  <c r="H372" i="1"/>
  <c r="G370" i="1"/>
  <c r="H368" i="1"/>
  <c r="G361" i="1"/>
  <c r="H357" i="1"/>
  <c r="C351" i="1"/>
  <c r="H351" i="1" s="1"/>
  <c r="G353" i="1"/>
  <c r="G355" i="1"/>
  <c r="G354" i="1"/>
  <c r="G347" i="1"/>
  <c r="G349" i="1"/>
  <c r="F351" i="4"/>
  <c r="C346" i="1"/>
  <c r="F326" i="4"/>
  <c r="D312" i="1"/>
  <c r="D307" i="1"/>
  <c r="D299" i="4"/>
  <c r="F300" i="4"/>
  <c r="D644" i="4"/>
  <c r="C411" i="1"/>
  <c r="E71" i="9"/>
  <c r="B71" i="9" s="1"/>
  <c r="E263" i="4"/>
  <c r="D259" i="1" s="1"/>
  <c r="F268" i="4"/>
  <c r="C260" i="1"/>
  <c r="F226" i="9"/>
  <c r="E53" i="9"/>
  <c r="B53" i="9" s="1"/>
  <c r="F224" i="9"/>
  <c r="B224" i="9" s="1"/>
  <c r="E49" i="9"/>
  <c r="B49" i="9" s="1"/>
  <c r="D196" i="4"/>
  <c r="C192" i="1" s="1"/>
  <c r="G192" i="1" s="1"/>
  <c r="E196" i="4"/>
  <c r="D192" i="1" s="1"/>
  <c r="G174" i="1"/>
  <c r="G173" i="1"/>
  <c r="H177" i="1"/>
  <c r="G165" i="1"/>
  <c r="H169" i="1"/>
  <c r="D160" i="1"/>
  <c r="F164" i="4"/>
  <c r="D152" i="4"/>
  <c r="C148" i="1" s="1"/>
  <c r="F159" i="4"/>
  <c r="G157" i="1"/>
  <c r="G151" i="1"/>
  <c r="E152" i="4"/>
  <c r="D148" i="1" s="1"/>
  <c r="H148" i="1" s="1"/>
  <c r="G150" i="1"/>
  <c r="F218" i="9"/>
  <c r="B218" i="9" s="1"/>
  <c r="G138" i="1"/>
  <c r="H136" i="1"/>
  <c r="G141" i="1"/>
  <c r="H132" i="1"/>
  <c r="H129" i="1"/>
  <c r="G130" i="1"/>
  <c r="H133" i="1"/>
  <c r="G131" i="1"/>
  <c r="F134" i="4"/>
  <c r="G127" i="1"/>
  <c r="C121" i="1"/>
  <c r="H121" i="1" s="1"/>
  <c r="D106" i="4"/>
  <c r="G111" i="1"/>
  <c r="C108" i="1"/>
  <c r="H108" i="1"/>
  <c r="G109" i="1"/>
  <c r="H112" i="1"/>
  <c r="E38" i="9"/>
  <c r="B38" i="9" s="1"/>
  <c r="G103" i="1"/>
  <c r="F106" i="4"/>
  <c r="C102" i="1"/>
  <c r="G102" i="1" s="1"/>
  <c r="G93" i="1"/>
  <c r="H93" i="1"/>
  <c r="G87" i="1"/>
  <c r="E82" i="4"/>
  <c r="D78" i="1" s="1"/>
  <c r="F74" i="4"/>
  <c r="H72" i="1"/>
  <c r="G70" i="1"/>
  <c r="F68" i="4"/>
  <c r="H61" i="1"/>
  <c r="E29" i="9"/>
  <c r="B29" i="9" s="1"/>
  <c r="C58" i="1"/>
  <c r="G58" i="1" s="1"/>
  <c r="G50" i="1"/>
  <c r="H53" i="1"/>
  <c r="G54" i="1"/>
  <c r="H48" i="1"/>
  <c r="G47" i="1"/>
  <c r="H20" i="1"/>
  <c r="H24" i="1"/>
  <c r="C4" i="1"/>
  <c r="H4" i="1" s="1"/>
  <c r="E7" i="4"/>
  <c r="D3" i="1" s="1"/>
  <c r="E27" i="9"/>
  <c r="B27" i="9" s="1"/>
  <c r="I36" i="3"/>
  <c r="G1483" i="1"/>
  <c r="G1491" i="1"/>
  <c r="H1578" i="1"/>
  <c r="G1274" i="1"/>
  <c r="G1272" i="1"/>
  <c r="G1275" i="1"/>
  <c r="F129" i="6"/>
  <c r="G1423" i="1"/>
  <c r="G1429" i="1"/>
  <c r="F118" i="6"/>
  <c r="H1412" i="1"/>
  <c r="E114" i="6"/>
  <c r="G1414" i="1"/>
  <c r="G1412" i="1"/>
  <c r="G1409" i="1"/>
  <c r="G1394" i="1"/>
  <c r="G1310" i="1"/>
  <c r="G1301" i="1"/>
  <c r="E32" i="9"/>
  <c r="B32" i="9" s="1"/>
  <c r="B215" i="9"/>
  <c r="F217" i="9"/>
  <c r="B217" i="9" s="1"/>
  <c r="E298" i="9"/>
  <c r="B298" i="9" s="1"/>
  <c r="E300" i="9"/>
  <c r="B300" i="9" s="1"/>
  <c r="E296" i="9"/>
  <c r="B296" i="9" s="1"/>
  <c r="G1266" i="1"/>
  <c r="G1265" i="1"/>
  <c r="G1264" i="1"/>
  <c r="G1271" i="1"/>
  <c r="G1263" i="1"/>
  <c r="G1240" i="1"/>
  <c r="D258" i="5"/>
  <c r="G1236" i="1"/>
  <c r="G1237" i="1"/>
  <c r="G1233" i="1"/>
  <c r="G1232" i="1"/>
  <c r="E284" i="9"/>
  <c r="B284" i="9" s="1"/>
  <c r="E283" i="9"/>
  <c r="B283" i="9" s="1"/>
  <c r="H1229" i="1"/>
  <c r="E245" i="5"/>
  <c r="D1222" i="1" s="1"/>
  <c r="F250" i="5"/>
  <c r="G1230" i="1"/>
  <c r="G1227" i="1"/>
  <c r="G1223" i="1"/>
  <c r="E282" i="9"/>
  <c r="B282" i="9" s="1"/>
  <c r="G1216" i="1"/>
  <c r="F177" i="5"/>
  <c r="E293" i="9"/>
  <c r="B293" i="9" s="1"/>
  <c r="G1164" i="1"/>
  <c r="H1159" i="1"/>
  <c r="G1156" i="1"/>
  <c r="G1144" i="1"/>
  <c r="H1137" i="1"/>
  <c r="G1140" i="1"/>
  <c r="G1138" i="1"/>
  <c r="H1141" i="1"/>
  <c r="G1113" i="1"/>
  <c r="G1119" i="1"/>
  <c r="D134" i="5"/>
  <c r="C1112" i="1" s="1"/>
  <c r="H1095" i="1"/>
  <c r="H1071" i="1"/>
  <c r="H1079" i="1"/>
  <c r="H1066" i="1"/>
  <c r="H1069" i="1"/>
  <c r="H1074" i="1"/>
  <c r="H1077" i="1"/>
  <c r="H1082" i="1"/>
  <c r="G1072" i="1"/>
  <c r="G1080" i="1"/>
  <c r="H1067" i="1"/>
  <c r="H1075" i="1"/>
  <c r="H1083" i="1"/>
  <c r="G1070" i="1"/>
  <c r="G1078" i="1"/>
  <c r="H1073" i="1"/>
  <c r="H1081" i="1"/>
  <c r="D87" i="5"/>
  <c r="C1065" i="1" s="1"/>
  <c r="E286" i="9"/>
  <c r="B286" i="9" s="1"/>
  <c r="G1064" i="1"/>
  <c r="H1059" i="1"/>
  <c r="D78" i="5"/>
  <c r="G1062" i="1"/>
  <c r="H1057" i="1"/>
  <c r="G1060" i="1"/>
  <c r="H1063" i="1"/>
  <c r="H1051" i="1"/>
  <c r="G1054" i="1"/>
  <c r="H1049" i="1"/>
  <c r="G1052" i="1"/>
  <c r="H1055" i="1"/>
  <c r="H1041" i="1"/>
  <c r="G1044" i="1"/>
  <c r="G1040" i="1"/>
  <c r="H1035" i="1"/>
  <c r="G1038" i="1"/>
  <c r="G1036" i="1"/>
  <c r="H1039" i="1"/>
  <c r="G1032" i="1"/>
  <c r="H1033" i="1"/>
  <c r="H1027" i="1"/>
  <c r="H1025" i="1"/>
  <c r="G1028" i="1"/>
  <c r="H1023" i="1"/>
  <c r="H1019" i="1"/>
  <c r="G1022" i="1"/>
  <c r="G1020" i="1"/>
  <c r="H1021" i="1"/>
  <c r="G1014" i="1"/>
  <c r="H1017" i="1"/>
  <c r="F35" i="5"/>
  <c r="H1015" i="1"/>
  <c r="G1018" i="1"/>
  <c r="H1013" i="1"/>
  <c r="G1012" i="1"/>
  <c r="H1007" i="1"/>
  <c r="G1010" i="1"/>
  <c r="G1004" i="1"/>
  <c r="G1002" i="1"/>
  <c r="H1005" i="1"/>
  <c r="D12" i="5"/>
  <c r="C990" i="1" s="1"/>
  <c r="G994" i="1"/>
  <c r="G992" i="1"/>
  <c r="G988" i="1"/>
  <c r="G986" i="1"/>
  <c r="H989" i="1"/>
  <c r="G719" i="1"/>
  <c r="G713" i="1"/>
  <c r="G711" i="1"/>
  <c r="G710" i="1"/>
  <c r="G709" i="1"/>
  <c r="G705" i="1"/>
  <c r="G703" i="1"/>
  <c r="G669" i="1"/>
  <c r="G668" i="1"/>
  <c r="H649" i="1"/>
  <c r="B275" i="9"/>
  <c r="G647" i="1"/>
  <c r="G643" i="1"/>
  <c r="H645" i="1"/>
  <c r="G642" i="1"/>
  <c r="H397" i="1"/>
  <c r="G398" i="1"/>
  <c r="H374" i="1"/>
  <c r="G371" i="1"/>
  <c r="G368" i="1"/>
  <c r="G367" i="1"/>
  <c r="G362" i="1"/>
  <c r="G359" i="1"/>
  <c r="G351" i="1"/>
  <c r="G413" i="1"/>
  <c r="F418" i="4"/>
  <c r="F417" i="4"/>
  <c r="C206" i="1"/>
  <c r="H206" i="1" s="1"/>
  <c r="F210" i="4"/>
  <c r="B223" i="9"/>
  <c r="B219" i="9"/>
  <c r="H173" i="1"/>
  <c r="H172" i="1"/>
  <c r="H165" i="1"/>
  <c r="H168" i="1"/>
  <c r="F169" i="4"/>
  <c r="H164" i="1"/>
  <c r="H160" i="1"/>
  <c r="D163" i="4"/>
  <c r="H157" i="1"/>
  <c r="H152" i="1"/>
  <c r="C149" i="1"/>
  <c r="G149" i="1" s="1"/>
  <c r="F153" i="4"/>
  <c r="H124" i="1"/>
  <c r="H125" i="1"/>
  <c r="D124" i="4"/>
  <c r="C120" i="1" s="1"/>
  <c r="H120" i="1" s="1"/>
  <c r="C79" i="1"/>
  <c r="G79" i="1" s="1"/>
  <c r="D82" i="4"/>
  <c r="E31" i="9"/>
  <c r="B31" i="9" s="1"/>
  <c r="H64" i="1"/>
  <c r="I273" i="9"/>
  <c r="E273" i="9" s="1"/>
  <c r="B273" i="9" s="1"/>
  <c r="G412" i="1"/>
  <c r="H412" i="1"/>
  <c r="E643" i="4"/>
  <c r="D637" i="1" s="1"/>
  <c r="E644" i="4"/>
  <c r="D638" i="1" s="1"/>
  <c r="D411" i="1"/>
  <c r="H180" i="1"/>
  <c r="G180" i="1"/>
  <c r="H192" i="1"/>
  <c r="H204" i="1"/>
  <c r="G204" i="1"/>
  <c r="H216" i="1"/>
  <c r="G216" i="1"/>
  <c r="H232" i="1"/>
  <c r="G232" i="1"/>
  <c r="H244" i="1"/>
  <c r="G244" i="1"/>
  <c r="H256" i="1"/>
  <c r="G256" i="1"/>
  <c r="H272" i="1"/>
  <c r="G272" i="1"/>
  <c r="H288" i="1"/>
  <c r="G288" i="1"/>
  <c r="H300" i="1"/>
  <c r="G300" i="1"/>
  <c r="H312" i="1"/>
  <c r="G312" i="1"/>
  <c r="H324" i="1"/>
  <c r="G324" i="1"/>
  <c r="H393" i="1"/>
  <c r="G393" i="1"/>
  <c r="G429" i="1"/>
  <c r="H429" i="1"/>
  <c r="H329" i="1"/>
  <c r="G329" i="1"/>
  <c r="H337" i="1"/>
  <c r="G337" i="1"/>
  <c r="G373" i="1"/>
  <c r="H373" i="1"/>
  <c r="H184" i="1"/>
  <c r="G184" i="1"/>
  <c r="H196" i="1"/>
  <c r="G196" i="1"/>
  <c r="H208" i="1"/>
  <c r="G208" i="1"/>
  <c r="H224" i="1"/>
  <c r="G224" i="1"/>
  <c r="H236" i="1"/>
  <c r="G236" i="1"/>
  <c r="H248" i="1"/>
  <c r="G248" i="1"/>
  <c r="H264" i="1"/>
  <c r="G264" i="1"/>
  <c r="H280" i="1"/>
  <c r="G280" i="1"/>
  <c r="H296" i="1"/>
  <c r="G296" i="1"/>
  <c r="H316" i="1"/>
  <c r="G316" i="1"/>
  <c r="G6" i="1"/>
  <c r="G8" i="1"/>
  <c r="G10" i="1"/>
  <c r="G12" i="1"/>
  <c r="G14" i="1"/>
  <c r="G16" i="1"/>
  <c r="G18" i="1"/>
  <c r="G20" i="1"/>
  <c r="G22" i="1"/>
  <c r="G24" i="1"/>
  <c r="G26" i="1"/>
  <c r="G28" i="1"/>
  <c r="G30" i="1"/>
  <c r="G32" i="1"/>
  <c r="G34" i="1"/>
  <c r="G36" i="1"/>
  <c r="G38" i="1"/>
  <c r="G41" i="1"/>
  <c r="H43" i="1"/>
  <c r="G49" i="1"/>
  <c r="H51" i="1"/>
  <c r="G57" i="1"/>
  <c r="H59" i="1"/>
  <c r="G65" i="1"/>
  <c r="H67" i="1"/>
  <c r="G73" i="1"/>
  <c r="H75" i="1"/>
  <c r="G81" i="1"/>
  <c r="H83" i="1"/>
  <c r="G89" i="1"/>
  <c r="H91" i="1"/>
  <c r="G97" i="1"/>
  <c r="H99" i="1"/>
  <c r="G105" i="1"/>
  <c r="H107" i="1"/>
  <c r="G113" i="1"/>
  <c r="H115" i="1"/>
  <c r="G121" i="1"/>
  <c r="H123" i="1"/>
  <c r="G129" i="1"/>
  <c r="H131" i="1"/>
  <c r="G137" i="1"/>
  <c r="H139" i="1"/>
  <c r="G145" i="1"/>
  <c r="G153" i="1"/>
  <c r="H155" i="1"/>
  <c r="G161" i="1"/>
  <c r="H163" i="1"/>
  <c r="G169" i="1"/>
  <c r="H171" i="1"/>
  <c r="G177" i="1"/>
  <c r="H327" i="1"/>
  <c r="G327" i="1"/>
  <c r="H335" i="1"/>
  <c r="G335" i="1"/>
  <c r="H415" i="1"/>
  <c r="H563" i="1"/>
  <c r="H573" i="1"/>
  <c r="G573" i="1"/>
  <c r="G1193" i="1"/>
  <c r="H1193" i="1"/>
  <c r="G1241" i="1"/>
  <c r="H1241" i="1"/>
  <c r="G1273" i="1"/>
  <c r="H1273" i="1"/>
  <c r="G1411" i="1"/>
  <c r="H1411" i="1"/>
  <c r="H1449" i="1"/>
  <c r="G1449" i="1"/>
  <c r="J1449" i="1"/>
  <c r="H188" i="1"/>
  <c r="G188" i="1"/>
  <c r="H200" i="1"/>
  <c r="G200" i="1"/>
  <c r="H212" i="1"/>
  <c r="G212" i="1"/>
  <c r="H228" i="1"/>
  <c r="G228" i="1"/>
  <c r="H240" i="1"/>
  <c r="G240" i="1"/>
  <c r="H252" i="1"/>
  <c r="G252" i="1"/>
  <c r="H260" i="1"/>
  <c r="G260" i="1"/>
  <c r="H268" i="1"/>
  <c r="G268" i="1"/>
  <c r="H276" i="1"/>
  <c r="G276" i="1"/>
  <c r="H284" i="1"/>
  <c r="G284" i="1"/>
  <c r="H292" i="1"/>
  <c r="G292" i="1"/>
  <c r="H304" i="1"/>
  <c r="G304" i="1"/>
  <c r="H308" i="1"/>
  <c r="G308" i="1"/>
  <c r="H320" i="1"/>
  <c r="G320" i="1"/>
  <c r="G44" i="1"/>
  <c r="G52" i="1"/>
  <c r="H54" i="1"/>
  <c r="G60" i="1"/>
  <c r="H62" i="1"/>
  <c r="G68" i="1"/>
  <c r="H70" i="1"/>
  <c r="G76" i="1"/>
  <c r="G84" i="1"/>
  <c r="H86" i="1"/>
  <c r="G92" i="1"/>
  <c r="H94" i="1"/>
  <c r="G100" i="1"/>
  <c r="H102" i="1"/>
  <c r="G108" i="1"/>
  <c r="H110" i="1"/>
  <c r="G116" i="1"/>
  <c r="H118" i="1"/>
  <c r="G124" i="1"/>
  <c r="H126" i="1"/>
  <c r="G132" i="1"/>
  <c r="H134" i="1"/>
  <c r="G140" i="1"/>
  <c r="H142" i="1"/>
  <c r="H150" i="1"/>
  <c r="G156" i="1"/>
  <c r="H158" i="1"/>
  <c r="G164" i="1"/>
  <c r="H166" i="1"/>
  <c r="G172" i="1"/>
  <c r="H174" i="1"/>
  <c r="H181" i="1"/>
  <c r="G181" i="1"/>
  <c r="H185" i="1"/>
  <c r="G185" i="1"/>
  <c r="H189" i="1"/>
  <c r="G189" i="1"/>
  <c r="H193" i="1"/>
  <c r="G193" i="1"/>
  <c r="H197" i="1"/>
  <c r="G197" i="1"/>
  <c r="H201" i="1"/>
  <c r="G201" i="1"/>
  <c r="H205" i="1"/>
  <c r="G205" i="1"/>
  <c r="H209" i="1"/>
  <c r="G209" i="1"/>
  <c r="H213" i="1"/>
  <c r="G213" i="1"/>
  <c r="H217" i="1"/>
  <c r="G217" i="1"/>
  <c r="H221" i="1"/>
  <c r="G221" i="1"/>
  <c r="H225" i="1"/>
  <c r="G225" i="1"/>
  <c r="H229" i="1"/>
  <c r="G229" i="1"/>
  <c r="H233" i="1"/>
  <c r="G233" i="1"/>
  <c r="H237" i="1"/>
  <c r="G237" i="1"/>
  <c r="H241" i="1"/>
  <c r="G241" i="1"/>
  <c r="H245" i="1"/>
  <c r="G245" i="1"/>
  <c r="H249" i="1"/>
  <c r="G249" i="1"/>
  <c r="H253" i="1"/>
  <c r="G253" i="1"/>
  <c r="H257" i="1"/>
  <c r="G257" i="1"/>
  <c r="H261" i="1"/>
  <c r="G261" i="1"/>
  <c r="H265" i="1"/>
  <c r="G265" i="1"/>
  <c r="H269" i="1"/>
  <c r="G269" i="1"/>
  <c r="H273" i="1"/>
  <c r="G273" i="1"/>
  <c r="H277" i="1"/>
  <c r="G277" i="1"/>
  <c r="H281" i="1"/>
  <c r="G281" i="1"/>
  <c r="H289" i="1"/>
  <c r="G289" i="1"/>
  <c r="H297" i="1"/>
  <c r="G297" i="1"/>
  <c r="H301" i="1"/>
  <c r="H305" i="1"/>
  <c r="H309" i="1"/>
  <c r="H313" i="1"/>
  <c r="H317" i="1"/>
  <c r="H321" i="1"/>
  <c r="H527" i="1"/>
  <c r="G527" i="1"/>
  <c r="H325" i="1"/>
  <c r="G325" i="1"/>
  <c r="H401" i="1"/>
  <c r="G401" i="1"/>
  <c r="G437" i="1"/>
  <c r="H437" i="1"/>
  <c r="H991" i="1"/>
  <c r="G991" i="1"/>
  <c r="H999" i="1"/>
  <c r="G999" i="1"/>
  <c r="H1099" i="1"/>
  <c r="G1099" i="1"/>
  <c r="H178" i="1"/>
  <c r="G178" i="1"/>
  <c r="H194" i="1"/>
  <c r="G194" i="1"/>
  <c r="H218" i="1"/>
  <c r="G218" i="1"/>
  <c r="H234" i="1"/>
  <c r="G234" i="1"/>
  <c r="H254" i="1"/>
  <c r="G254" i="1"/>
  <c r="H274" i="1"/>
  <c r="G274" i="1"/>
  <c r="H298" i="1"/>
  <c r="G298" i="1"/>
  <c r="H182" i="1"/>
  <c r="G182" i="1"/>
  <c r="H190" i="1"/>
  <c r="G190" i="1"/>
  <c r="H202" i="1"/>
  <c r="G202" i="1"/>
  <c r="H214" i="1"/>
  <c r="G214" i="1"/>
  <c r="H222" i="1"/>
  <c r="G222" i="1"/>
  <c r="H230" i="1"/>
  <c r="G230" i="1"/>
  <c r="H238" i="1"/>
  <c r="G238" i="1"/>
  <c r="H246" i="1"/>
  <c r="G246" i="1"/>
  <c r="H250" i="1"/>
  <c r="G250" i="1"/>
  <c r="H262" i="1"/>
  <c r="G262" i="1"/>
  <c r="H266" i="1"/>
  <c r="G266" i="1"/>
  <c r="H278" i="1"/>
  <c r="G278" i="1"/>
  <c r="H282" i="1"/>
  <c r="G282" i="1"/>
  <c r="H290" i="1"/>
  <c r="G290" i="1"/>
  <c r="H302" i="1"/>
  <c r="G302" i="1"/>
  <c r="H310" i="1"/>
  <c r="G310" i="1"/>
  <c r="H322" i="1"/>
  <c r="G322" i="1"/>
  <c r="G5" i="1"/>
  <c r="G9" i="1"/>
  <c r="G13" i="1"/>
  <c r="G15" i="1"/>
  <c r="G19" i="1"/>
  <c r="G21" i="1"/>
  <c r="G23" i="1"/>
  <c r="G25" i="1"/>
  <c r="G27" i="1"/>
  <c r="G29" i="1"/>
  <c r="G31" i="1"/>
  <c r="G33" i="1"/>
  <c r="G35" i="1"/>
  <c r="G37" i="1"/>
  <c r="H39" i="1"/>
  <c r="H47" i="1"/>
  <c r="H55" i="1"/>
  <c r="H63" i="1"/>
  <c r="H71" i="1"/>
  <c r="H87" i="1"/>
  <c r="H95" i="1"/>
  <c r="H103" i="1"/>
  <c r="H111" i="1"/>
  <c r="H119" i="1"/>
  <c r="H127" i="1"/>
  <c r="H135" i="1"/>
  <c r="H143" i="1"/>
  <c r="H151" i="1"/>
  <c r="H167" i="1"/>
  <c r="H175" i="1"/>
  <c r="H331" i="1"/>
  <c r="G331" i="1"/>
  <c r="H385" i="1"/>
  <c r="G385" i="1"/>
  <c r="G421" i="1"/>
  <c r="H421" i="1"/>
  <c r="H447" i="1"/>
  <c r="H515" i="1"/>
  <c r="G515" i="1"/>
  <c r="G627" i="1"/>
  <c r="H627" i="1"/>
  <c r="H333" i="1"/>
  <c r="G333" i="1"/>
  <c r="H186" i="1"/>
  <c r="G186" i="1"/>
  <c r="H198" i="1"/>
  <c r="G198" i="1"/>
  <c r="H210" i="1"/>
  <c r="G210" i="1"/>
  <c r="H226" i="1"/>
  <c r="G226" i="1"/>
  <c r="H242" i="1"/>
  <c r="G242" i="1"/>
  <c r="H258" i="1"/>
  <c r="G258" i="1"/>
  <c r="H270" i="1"/>
  <c r="G270" i="1"/>
  <c r="H314" i="1"/>
  <c r="G314" i="1"/>
  <c r="H318" i="1"/>
  <c r="G318" i="1"/>
  <c r="G365" i="1"/>
  <c r="H365" i="1"/>
  <c r="G387" i="1"/>
  <c r="H459" i="1"/>
  <c r="G459" i="1"/>
  <c r="G7" i="1"/>
  <c r="G11" i="1"/>
  <c r="G17" i="1"/>
  <c r="G40" i="1"/>
  <c r="H42" i="1"/>
  <c r="G48" i="1"/>
  <c r="H50" i="1"/>
  <c r="G56" i="1"/>
  <c r="H58" i="1"/>
  <c r="G64" i="1"/>
  <c r="H66" i="1"/>
  <c r="G72" i="1"/>
  <c r="H74" i="1"/>
  <c r="G80" i="1"/>
  <c r="H82" i="1"/>
  <c r="G88" i="1"/>
  <c r="H90" i="1"/>
  <c r="G96" i="1"/>
  <c r="H98" i="1"/>
  <c r="G104" i="1"/>
  <c r="H106" i="1"/>
  <c r="G112" i="1"/>
  <c r="H114" i="1"/>
  <c r="H122" i="1"/>
  <c r="G128" i="1"/>
  <c r="H130" i="1"/>
  <c r="G136" i="1"/>
  <c r="H138" i="1"/>
  <c r="G144" i="1"/>
  <c r="H146" i="1"/>
  <c r="G152" i="1"/>
  <c r="H154" i="1"/>
  <c r="G160" i="1"/>
  <c r="H162" i="1"/>
  <c r="G168" i="1"/>
  <c r="H170" i="1"/>
  <c r="G176" i="1"/>
  <c r="H179" i="1"/>
  <c r="G179" i="1"/>
  <c r="H183" i="1"/>
  <c r="G183" i="1"/>
  <c r="H187" i="1"/>
  <c r="G187" i="1"/>
  <c r="H191" i="1"/>
  <c r="G191" i="1"/>
  <c r="H195" i="1"/>
  <c r="G195" i="1"/>
  <c r="H199" i="1"/>
  <c r="G199" i="1"/>
  <c r="H203" i="1"/>
  <c r="G203" i="1"/>
  <c r="H207" i="1"/>
  <c r="G207" i="1"/>
  <c r="H215" i="1"/>
  <c r="G215" i="1"/>
  <c r="H219" i="1"/>
  <c r="G219" i="1"/>
  <c r="H223" i="1"/>
  <c r="G223" i="1"/>
  <c r="H227" i="1"/>
  <c r="G227" i="1"/>
  <c r="H231" i="1"/>
  <c r="G231" i="1"/>
  <c r="H235" i="1"/>
  <c r="G235" i="1"/>
  <c r="H239" i="1"/>
  <c r="G239" i="1"/>
  <c r="H243" i="1"/>
  <c r="G243" i="1"/>
  <c r="H247" i="1"/>
  <c r="G247" i="1"/>
  <c r="H251" i="1"/>
  <c r="G251" i="1"/>
  <c r="H255" i="1"/>
  <c r="G255" i="1"/>
  <c r="H263" i="1"/>
  <c r="G263" i="1"/>
  <c r="H267" i="1"/>
  <c r="G267" i="1"/>
  <c r="H271" i="1"/>
  <c r="G271" i="1"/>
  <c r="H275" i="1"/>
  <c r="G275" i="1"/>
  <c r="H279" i="1"/>
  <c r="G279" i="1"/>
  <c r="H283" i="1"/>
  <c r="G283" i="1"/>
  <c r="H291" i="1"/>
  <c r="G291" i="1"/>
  <c r="H295" i="1"/>
  <c r="G295" i="1"/>
  <c r="H299" i="1"/>
  <c r="G299" i="1"/>
  <c r="H303" i="1"/>
  <c r="H307" i="1"/>
  <c r="H311" i="1"/>
  <c r="H315" i="1"/>
  <c r="H319" i="1"/>
  <c r="H323" i="1"/>
  <c r="H375" i="1"/>
  <c r="G445" i="1"/>
  <c r="H445" i="1"/>
  <c r="G1357" i="1"/>
  <c r="H1357" i="1"/>
  <c r="G1387" i="1"/>
  <c r="H1387" i="1"/>
  <c r="G1496" i="1"/>
  <c r="H1496" i="1"/>
  <c r="F383" i="4"/>
  <c r="C378" i="1"/>
  <c r="H997" i="1"/>
  <c r="G997" i="1"/>
  <c r="G1488" i="1"/>
  <c r="H1488" i="1"/>
  <c r="H995" i="1"/>
  <c r="G995" i="1"/>
  <c r="H1103" i="1"/>
  <c r="G1103" i="1"/>
  <c r="G1209" i="1"/>
  <c r="H1209" i="1"/>
  <c r="G1225" i="1"/>
  <c r="H1225" i="1"/>
  <c r="G1257" i="1"/>
  <c r="H1257" i="1"/>
  <c r="G1289" i="1"/>
  <c r="H1289" i="1"/>
  <c r="G1399" i="1"/>
  <c r="H1399" i="1"/>
  <c r="G1315" i="1"/>
  <c r="H1315" i="1"/>
  <c r="G1341" i="1"/>
  <c r="H1341" i="1"/>
  <c r="G1373" i="1"/>
  <c r="H1373" i="1"/>
  <c r="G1512" i="1"/>
  <c r="H1512" i="1"/>
  <c r="G301" i="1"/>
  <c r="G303" i="1"/>
  <c r="G305" i="1"/>
  <c r="G307" i="1"/>
  <c r="G309" i="1"/>
  <c r="G311" i="1"/>
  <c r="G313" i="1"/>
  <c r="G315" i="1"/>
  <c r="G317" i="1"/>
  <c r="G319" i="1"/>
  <c r="G321" i="1"/>
  <c r="G323" i="1"/>
  <c r="H993" i="1"/>
  <c r="G993" i="1"/>
  <c r="H1101" i="1"/>
  <c r="G1101" i="1"/>
  <c r="G1504" i="1"/>
  <c r="H1504" i="1"/>
  <c r="J1457" i="1"/>
  <c r="H1457" i="1"/>
  <c r="I1457" i="1" s="1"/>
  <c r="J1474" i="1"/>
  <c r="H1474" i="1"/>
  <c r="I1474" i="1" s="1"/>
  <c r="J1476" i="1"/>
  <c r="H1476" i="1"/>
  <c r="I1476" i="1" s="1"/>
  <c r="G1480" i="1"/>
  <c r="F152" i="4"/>
  <c r="D364" i="1"/>
  <c r="F369" i="4"/>
  <c r="F535" i="4"/>
  <c r="C529" i="1"/>
  <c r="G1001" i="1"/>
  <c r="G1003" i="1"/>
  <c r="G1005" i="1"/>
  <c r="G1007" i="1"/>
  <c r="G1009" i="1"/>
  <c r="G1011" i="1"/>
  <c r="G1013" i="1"/>
  <c r="G1015" i="1"/>
  <c r="G1017" i="1"/>
  <c r="G1019" i="1"/>
  <c r="G1021" i="1"/>
  <c r="G1023" i="1"/>
  <c r="G1025" i="1"/>
  <c r="G1027" i="1"/>
  <c r="G1029" i="1"/>
  <c r="G1031" i="1"/>
  <c r="G1033" i="1"/>
  <c r="G1035" i="1"/>
  <c r="G1037" i="1"/>
  <c r="G1039" i="1"/>
  <c r="G1041" i="1"/>
  <c r="G1043" i="1"/>
  <c r="G1045" i="1"/>
  <c r="H1181" i="1"/>
  <c r="H1191" i="1"/>
  <c r="H1207" i="1"/>
  <c r="H1223" i="1"/>
  <c r="H1239" i="1"/>
  <c r="H1255" i="1"/>
  <c r="H1271" i="1"/>
  <c r="H1287" i="1"/>
  <c r="H1313" i="1"/>
  <c r="H1339" i="1"/>
  <c r="H1355" i="1"/>
  <c r="H1371" i="1"/>
  <c r="H1385" i="1"/>
  <c r="H1397" i="1"/>
  <c r="H1409" i="1"/>
  <c r="H1421" i="1"/>
  <c r="H1429" i="1"/>
  <c r="J1439" i="1"/>
  <c r="H1443" i="1"/>
  <c r="I1443" i="1" s="1"/>
  <c r="J1464" i="1"/>
  <c r="H1464" i="1"/>
  <c r="J1468" i="1"/>
  <c r="H1468" i="1"/>
  <c r="H1480" i="1"/>
  <c r="H1526" i="1"/>
  <c r="G1526" i="1"/>
  <c r="H1530" i="1"/>
  <c r="H1534" i="1"/>
  <c r="G1534" i="1"/>
  <c r="H1553" i="1"/>
  <c r="G1553" i="1"/>
  <c r="E344" i="4"/>
  <c r="D339" i="1" s="1"/>
  <c r="D340" i="1"/>
  <c r="E515" i="4"/>
  <c r="D509" i="1" s="1"/>
  <c r="D510" i="1"/>
  <c r="D515" i="4"/>
  <c r="F522" i="4"/>
  <c r="C516" i="1"/>
  <c r="J1446" i="1"/>
  <c r="H1446" i="1"/>
  <c r="J1450" i="1"/>
  <c r="H1450" i="1"/>
  <c r="H1455" i="1"/>
  <c r="G1455" i="1"/>
  <c r="J1455" i="1"/>
  <c r="H1459" i="1"/>
  <c r="G1459" i="1"/>
  <c r="I1459" i="1" s="1"/>
  <c r="J1459" i="1"/>
  <c r="H1472" i="1"/>
  <c r="G1472" i="1"/>
  <c r="J1472" i="1"/>
  <c r="H1542" i="1"/>
  <c r="G1542" i="1"/>
  <c r="G1562" i="1"/>
  <c r="H1562" i="1"/>
  <c r="H1566" i="1"/>
  <c r="G1566" i="1"/>
  <c r="F643" i="4"/>
  <c r="C637" i="1"/>
  <c r="G987" i="1"/>
  <c r="G989" i="1"/>
  <c r="G1049" i="1"/>
  <c r="G1051" i="1"/>
  <c r="G1053" i="1"/>
  <c r="G1055" i="1"/>
  <c r="G1057" i="1"/>
  <c r="G1059" i="1"/>
  <c r="G1061" i="1"/>
  <c r="G1063" i="1"/>
  <c r="G1067" i="1"/>
  <c r="G1069" i="1"/>
  <c r="G1071" i="1"/>
  <c r="G1073" i="1"/>
  <c r="G1075" i="1"/>
  <c r="G1077" i="1"/>
  <c r="G1079" i="1"/>
  <c r="G1081" i="1"/>
  <c r="G1083" i="1"/>
  <c r="G1085" i="1"/>
  <c r="G1087" i="1"/>
  <c r="G1089" i="1"/>
  <c r="G1091" i="1"/>
  <c r="G1093" i="1"/>
  <c r="G1095" i="1"/>
  <c r="G1125" i="1"/>
  <c r="G1127" i="1"/>
  <c r="G1129" i="1"/>
  <c r="G1131" i="1"/>
  <c r="G1133" i="1"/>
  <c r="G1135" i="1"/>
  <c r="G1137" i="1"/>
  <c r="G1139" i="1"/>
  <c r="G1141" i="1"/>
  <c r="G1143" i="1"/>
  <c r="G1145" i="1"/>
  <c r="G1147" i="1"/>
  <c r="G1149" i="1"/>
  <c r="G1151" i="1"/>
  <c r="H1177" i="1"/>
  <c r="H1187" i="1"/>
  <c r="H1203" i="1"/>
  <c r="H1251" i="1"/>
  <c r="H1267" i="1"/>
  <c r="H1283" i="1"/>
  <c r="H1309" i="1"/>
  <c r="H1325" i="1"/>
  <c r="H1335" i="1"/>
  <c r="H1351" i="1"/>
  <c r="H1367" i="1"/>
  <c r="H1393" i="1"/>
  <c r="H1419" i="1"/>
  <c r="H1427" i="1"/>
  <c r="H1439" i="1"/>
  <c r="I1444" i="1"/>
  <c r="H1462" i="1"/>
  <c r="G1462" i="1"/>
  <c r="J1462" i="1"/>
  <c r="G1464" i="1"/>
  <c r="H1466" i="1"/>
  <c r="G1466" i="1"/>
  <c r="J1466" i="1"/>
  <c r="G1468" i="1"/>
  <c r="G1470" i="1"/>
  <c r="J1477" i="1"/>
  <c r="H1477" i="1"/>
  <c r="I1477" i="1" s="1"/>
  <c r="H1482" i="1"/>
  <c r="H1486" i="1"/>
  <c r="G1486" i="1"/>
  <c r="H1490" i="1"/>
  <c r="H1494" i="1"/>
  <c r="G1494" i="1"/>
  <c r="H1498" i="1"/>
  <c r="H1502" i="1"/>
  <c r="G1502" i="1"/>
  <c r="H1506" i="1"/>
  <c r="H1510" i="1"/>
  <c r="G1510" i="1"/>
  <c r="H1514" i="1"/>
  <c r="H1546" i="1"/>
  <c r="H1550" i="1"/>
  <c r="G1550" i="1"/>
  <c r="H1563" i="1"/>
  <c r="G1563" i="1"/>
  <c r="G1446" i="1"/>
  <c r="G1450" i="1"/>
  <c r="I1450" i="1" s="1"/>
  <c r="G1155" i="1"/>
  <c r="G1157" i="1"/>
  <c r="G1159" i="1"/>
  <c r="G1161" i="1"/>
  <c r="G1163" i="1"/>
  <c r="G1165" i="1"/>
  <c r="G1167" i="1"/>
  <c r="G1169" i="1"/>
  <c r="G1171" i="1"/>
  <c r="H1173" i="1"/>
  <c r="H1199" i="1"/>
  <c r="H1213" i="1"/>
  <c r="H1231" i="1"/>
  <c r="H1247" i="1"/>
  <c r="H1263" i="1"/>
  <c r="H1279" i="1"/>
  <c r="H1295" i="1"/>
  <c r="H1305" i="1"/>
  <c r="H1321" i="1"/>
  <c r="H1331" i="1"/>
  <c r="H1347" i="1"/>
  <c r="H1363" i="1"/>
  <c r="H1379" i="1"/>
  <c r="H1389" i="1"/>
  <c r="H1405" i="1"/>
  <c r="H1417" i="1"/>
  <c r="H1425" i="1"/>
  <c r="H1433" i="1"/>
  <c r="I1440" i="1"/>
  <c r="J1447" i="1"/>
  <c r="H1447" i="1"/>
  <c r="I1447" i="1" s="1"/>
  <c r="J1451" i="1"/>
  <c r="H1451" i="1"/>
  <c r="I1451" i="1" s="1"/>
  <c r="J1456" i="1"/>
  <c r="H1456" i="1"/>
  <c r="I1456" i="1" s="1"/>
  <c r="J1460" i="1"/>
  <c r="H1460" i="1"/>
  <c r="I1460" i="1" s="1"/>
  <c r="J1473" i="1"/>
  <c r="H1473" i="1"/>
  <c r="I1473" i="1" s="1"/>
  <c r="H1479" i="1"/>
  <c r="G1479" i="1"/>
  <c r="J1479" i="1"/>
  <c r="H1559" i="1"/>
  <c r="G1559" i="1"/>
  <c r="H1576" i="1"/>
  <c r="G1576" i="1"/>
  <c r="J1463" i="1"/>
  <c r="H1463" i="1"/>
  <c r="I1463" i="1" s="1"/>
  <c r="J1467" i="1"/>
  <c r="H1467" i="1"/>
  <c r="I1467" i="1" s="1"/>
  <c r="H1560" i="1"/>
  <c r="G1560" i="1"/>
  <c r="D69" i="5"/>
  <c r="F70" i="5"/>
  <c r="D118" i="5"/>
  <c r="F119" i="5"/>
  <c r="H308" i="9"/>
  <c r="E176" i="5"/>
  <c r="D42" i="8"/>
  <c r="C1097" i="1"/>
  <c r="C1211" i="1"/>
  <c r="C1219" i="1"/>
  <c r="D1454" i="1"/>
  <c r="G1454" i="1" s="1"/>
  <c r="H1558" i="1"/>
  <c r="G1558" i="1"/>
  <c r="D215" i="4"/>
  <c r="F216" i="4"/>
  <c r="D311" i="4"/>
  <c r="F312" i="4"/>
  <c r="F421" i="4"/>
  <c r="F6" i="6"/>
  <c r="D567" i="4"/>
  <c r="F574" i="4"/>
  <c r="I30" i="3"/>
  <c r="D363" i="4"/>
  <c r="F364" i="4"/>
  <c r="D206" i="5"/>
  <c r="F207" i="5"/>
  <c r="D35" i="6"/>
  <c r="F36" i="6"/>
  <c r="D224" i="4"/>
  <c r="F225" i="4"/>
  <c r="E363" i="4"/>
  <c r="D459" i="4"/>
  <c r="F460" i="4"/>
  <c r="D529" i="4"/>
  <c r="F530" i="4"/>
  <c r="D580" i="4"/>
  <c r="F587" i="4"/>
  <c r="G308" i="9"/>
  <c r="D176" i="5"/>
  <c r="D238" i="5"/>
  <c r="D89" i="6"/>
  <c r="F122" i="6"/>
  <c r="D114" i="6"/>
  <c r="G206" i="9"/>
  <c r="E206" i="9" s="1"/>
  <c r="B206" i="9" s="1"/>
  <c r="C568" i="1"/>
  <c r="C638" i="1"/>
  <c r="C1048" i="1"/>
  <c r="C1104" i="1"/>
  <c r="C1184" i="1"/>
  <c r="C1330" i="1"/>
  <c r="C1388" i="1"/>
  <c r="C1438" i="1"/>
  <c r="G1442" i="1"/>
  <c r="I1442" i="1" s="1"/>
  <c r="C1481" i="1"/>
  <c r="F133" i="4"/>
  <c r="E224" i="4"/>
  <c r="D220" i="1" s="1"/>
  <c r="D472" i="4"/>
  <c r="D420" i="4" s="1"/>
  <c r="F473" i="4"/>
  <c r="E529" i="4"/>
  <c r="D625" i="4"/>
  <c r="F8" i="5"/>
  <c r="D562" i="1"/>
  <c r="D1154" i="1"/>
  <c r="D1300" i="1"/>
  <c r="G1489" i="1"/>
  <c r="G1497" i="1"/>
  <c r="G1505" i="1"/>
  <c r="G1513" i="1"/>
  <c r="G1529" i="1"/>
  <c r="D7" i="4"/>
  <c r="D50" i="4"/>
  <c r="F51" i="4"/>
  <c r="F196" i="4"/>
  <c r="E459" i="4"/>
  <c r="D453" i="1" s="1"/>
  <c r="E472" i="4"/>
  <c r="D466" i="1" s="1"/>
  <c r="F612" i="4"/>
  <c r="D245" i="5"/>
  <c r="F246" i="5"/>
  <c r="G1575" i="1"/>
  <c r="E50" i="4"/>
  <c r="D46" i="1" s="1"/>
  <c r="G310" i="9"/>
  <c r="E310" i="9" s="1"/>
  <c r="B310" i="9" s="1"/>
  <c r="F190" i="5"/>
  <c r="D49" i="8"/>
  <c r="B65" i="9"/>
  <c r="E79" i="9"/>
  <c r="B79" i="9" s="1"/>
  <c r="B105" i="9"/>
  <c r="D263" i="4"/>
  <c r="D593" i="4"/>
  <c r="E143" i="9"/>
  <c r="B143" i="9" s="1"/>
  <c r="E291" i="9"/>
  <c r="B291" i="9" s="1"/>
  <c r="G165" i="9"/>
  <c r="G163" i="9"/>
  <c r="E163" i="9" s="1"/>
  <c r="B163" i="9" s="1"/>
  <c r="G161" i="9"/>
  <c r="E161" i="9" s="1"/>
  <c r="B161"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1" i="9"/>
  <c r="E281" i="9" s="1"/>
  <c r="B281"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E47" i="9"/>
  <c r="B47" i="9" s="1"/>
  <c r="E63" i="9"/>
  <c r="B63" i="9" s="1"/>
  <c r="G196" i="9"/>
  <c r="E196" i="9" s="1"/>
  <c r="B196" i="9" s="1"/>
  <c r="G212" i="9"/>
  <c r="E212" i="9" s="1"/>
  <c r="B212" i="9" s="1"/>
  <c r="B220" i="9"/>
  <c r="B236" i="9"/>
  <c r="B252" i="9"/>
  <c r="B268" i="9"/>
  <c r="G202" i="9"/>
  <c r="E202" i="9" s="1"/>
  <c r="B202" i="9" s="1"/>
  <c r="F13" i="5"/>
  <c r="H290" i="9"/>
  <c r="E290" i="9" s="1"/>
  <c r="B290" i="9" s="1"/>
  <c r="F149" i="5"/>
  <c r="D5" i="6"/>
  <c r="B73" i="9"/>
  <c r="L192" i="9"/>
  <c r="F192" i="9" s="1"/>
  <c r="G208" i="9"/>
  <c r="E208" i="9" s="1"/>
  <c r="B208" i="9" s="1"/>
  <c r="F88" i="5"/>
  <c r="D146" i="5"/>
  <c r="B41" i="9"/>
  <c r="B57" i="9"/>
  <c r="E87" i="9"/>
  <c r="B87" i="9" s="1"/>
  <c r="B113" i="9"/>
  <c r="B153" i="9"/>
  <c r="G198" i="9"/>
  <c r="E198" i="9" s="1"/>
  <c r="B198" i="9" s="1"/>
  <c r="G1574" i="1"/>
  <c r="F416" i="4"/>
  <c r="E146" i="5"/>
  <c r="D1124" i="1" s="1"/>
  <c r="F180" i="5"/>
  <c r="I10" i="9"/>
  <c r="B25" i="9"/>
  <c r="G204" i="9"/>
  <c r="E204" i="9" s="1"/>
  <c r="B204" i="9" s="1"/>
  <c r="B228" i="9"/>
  <c r="G21" i="9"/>
  <c r="E39" i="9"/>
  <c r="B39" i="9" s="1"/>
  <c r="B137" i="9"/>
  <c r="G194" i="9"/>
  <c r="E194" i="9" s="1"/>
  <c r="B194" i="9" s="1"/>
  <c r="G210" i="9"/>
  <c r="E210" i="9" s="1"/>
  <c r="B210" i="9" s="1"/>
  <c r="B226" i="9"/>
  <c r="F228" i="9"/>
  <c r="G200" i="9"/>
  <c r="E200" i="9" s="1"/>
  <c r="B200" i="9" s="1"/>
  <c r="B222" i="9"/>
  <c r="B238" i="9"/>
  <c r="B254" i="9"/>
  <c r="B270" i="9"/>
  <c r="G1499" i="1" l="1"/>
  <c r="H19" i="9"/>
  <c r="E19" i="9" s="1"/>
  <c r="B19" i="9" s="1"/>
  <c r="I1479" i="1"/>
  <c r="I1471" i="1"/>
  <c r="H1469" i="1"/>
  <c r="G1469" i="1"/>
  <c r="I1464" i="1"/>
  <c r="I1462" i="1"/>
  <c r="I1468" i="1"/>
  <c r="I1466" i="1"/>
  <c r="H30" i="3"/>
  <c r="C1453" i="1"/>
  <c r="I29" i="3"/>
  <c r="D1436" i="1"/>
  <c r="D5" i="7"/>
  <c r="C1437" i="1"/>
  <c r="H1437" i="1" s="1"/>
  <c r="D1437" i="1"/>
  <c r="G1437" i="1" s="1"/>
  <c r="I1452" i="1"/>
  <c r="I1446" i="1"/>
  <c r="I1439" i="1"/>
  <c r="G1424" i="1"/>
  <c r="H1424" i="1"/>
  <c r="E141" i="6"/>
  <c r="G1384" i="1"/>
  <c r="H1384" i="1"/>
  <c r="G1376" i="1"/>
  <c r="I25" i="3"/>
  <c r="D1329" i="1"/>
  <c r="G1322" i="1"/>
  <c r="H1322" i="1"/>
  <c r="H1316" i="1"/>
  <c r="G1316" i="1"/>
  <c r="G1307" i="1"/>
  <c r="E237" i="5"/>
  <c r="I23" i="3" s="1"/>
  <c r="F134" i="5"/>
  <c r="G1065" i="1"/>
  <c r="F87" i="5"/>
  <c r="H1065" i="1"/>
  <c r="G1034" i="1"/>
  <c r="H1034" i="1"/>
  <c r="G990" i="1"/>
  <c r="E7" i="5"/>
  <c r="D985" i="1" s="1"/>
  <c r="H599" i="1"/>
  <c r="G599" i="1"/>
  <c r="H579" i="1"/>
  <c r="G579" i="1"/>
  <c r="H478" i="1"/>
  <c r="G478" i="1"/>
  <c r="G346" i="1"/>
  <c r="H346" i="1"/>
  <c r="F299" i="4"/>
  <c r="C294" i="1"/>
  <c r="F644" i="4"/>
  <c r="G206" i="1"/>
  <c r="H21" i="9"/>
  <c r="E21" i="9" s="1"/>
  <c r="B21" i="9" s="1"/>
  <c r="G148" i="1"/>
  <c r="G4" i="1"/>
  <c r="I27" i="3"/>
  <c r="D1408" i="1"/>
  <c r="F258" i="5"/>
  <c r="C1235" i="1"/>
  <c r="D1214" i="1"/>
  <c r="H1112" i="1"/>
  <c r="G1112" i="1"/>
  <c r="F78" i="5"/>
  <c r="C1056" i="1"/>
  <c r="H990" i="1"/>
  <c r="D7" i="5"/>
  <c r="F7" i="5" s="1"/>
  <c r="F12" i="5"/>
  <c r="D151" i="4"/>
  <c r="D289" i="4" s="1"/>
  <c r="F163" i="4"/>
  <c r="C159" i="1"/>
  <c r="H149" i="1"/>
  <c r="G120" i="1"/>
  <c r="F124" i="4"/>
  <c r="H79" i="1"/>
  <c r="F82" i="4"/>
  <c r="C78" i="1"/>
  <c r="G411" i="1"/>
  <c r="H411" i="1"/>
  <c r="F114" i="6"/>
  <c r="C1408" i="1"/>
  <c r="H27" i="3"/>
  <c r="F118" i="5"/>
  <c r="C1096" i="1"/>
  <c r="H339" i="1"/>
  <c r="G339" i="1"/>
  <c r="F146" i="5"/>
  <c r="C1124" i="1"/>
  <c r="F213" i="9"/>
  <c r="F245" i="5"/>
  <c r="C1222" i="1"/>
  <c r="D6" i="4"/>
  <c r="F7" i="4"/>
  <c r="C3" i="1"/>
  <c r="G1154" i="1"/>
  <c r="H1154" i="1"/>
  <c r="F472" i="4"/>
  <c r="C466" i="1"/>
  <c r="G1330" i="1"/>
  <c r="H1330" i="1"/>
  <c r="D528" i="4"/>
  <c r="D635" i="4" s="1"/>
  <c r="F529" i="4"/>
  <c r="C523" i="1"/>
  <c r="H25" i="3"/>
  <c r="F35" i="6"/>
  <c r="C1329" i="1"/>
  <c r="F567" i="4"/>
  <c r="C561" i="1"/>
  <c r="H1097" i="1"/>
  <c r="G1097" i="1"/>
  <c r="E420" i="4"/>
  <c r="F420" i="4" s="1"/>
  <c r="G1300" i="1"/>
  <c r="H1300" i="1"/>
  <c r="G1388" i="1"/>
  <c r="H1388" i="1"/>
  <c r="G318" i="9"/>
  <c r="E318" i="9" s="1"/>
  <c r="H24" i="3"/>
  <c r="F5" i="6"/>
  <c r="D141" i="6"/>
  <c r="C1299" i="1"/>
  <c r="F593" i="4"/>
  <c r="C587" i="1"/>
  <c r="C1524" i="1"/>
  <c r="D43" i="8"/>
  <c r="K1451" i="9" s="1"/>
  <c r="I20" i="3"/>
  <c r="G562" i="1"/>
  <c r="H562" i="1"/>
  <c r="G1184" i="1"/>
  <c r="H1184" i="1"/>
  <c r="F89" i="6"/>
  <c r="C1383" i="1"/>
  <c r="F215" i="4"/>
  <c r="C211" i="1"/>
  <c r="I34" i="3"/>
  <c r="C1517" i="1"/>
  <c r="D68" i="5"/>
  <c r="F69" i="5"/>
  <c r="C1047" i="1"/>
  <c r="E6" i="4"/>
  <c r="G637" i="1"/>
  <c r="H637" i="1"/>
  <c r="H516" i="1"/>
  <c r="G516" i="1"/>
  <c r="G529" i="1"/>
  <c r="H529" i="1"/>
  <c r="H1454" i="1"/>
  <c r="I1449" i="1"/>
  <c r="B192" i="9"/>
  <c r="F263" i="4"/>
  <c r="C259" i="1"/>
  <c r="G1104" i="1"/>
  <c r="H1104" i="1"/>
  <c r="D237" i="5"/>
  <c r="D175" i="5" s="1"/>
  <c r="F238" i="5"/>
  <c r="C1215" i="1"/>
  <c r="F459" i="4"/>
  <c r="C453" i="1"/>
  <c r="G311" i="9"/>
  <c r="E311" i="9" s="1"/>
  <c r="B311" i="9" s="1"/>
  <c r="F206" i="5"/>
  <c r="C1183" i="1"/>
  <c r="I1455" i="1"/>
  <c r="F50" i="4"/>
  <c r="C46" i="1"/>
  <c r="F311" i="4"/>
  <c r="D298" i="4"/>
  <c r="C306" i="1"/>
  <c r="H1481" i="1"/>
  <c r="G1481" i="1"/>
  <c r="G1048" i="1"/>
  <c r="H1048" i="1"/>
  <c r="H22" i="3"/>
  <c r="F176" i="5"/>
  <c r="C1153" i="1"/>
  <c r="D358" i="1"/>
  <c r="E350" i="4"/>
  <c r="E68" i="5"/>
  <c r="I28" i="3"/>
  <c r="D1435" i="1"/>
  <c r="E298" i="4"/>
  <c r="F515" i="4"/>
  <c r="C509" i="1"/>
  <c r="E166" i="9"/>
  <c r="B166" i="9" s="1"/>
  <c r="H638" i="1"/>
  <c r="G638" i="1"/>
  <c r="E308" i="9"/>
  <c r="B308" i="9" s="1"/>
  <c r="E175" i="5"/>
  <c r="D1152" i="1" s="1"/>
  <c r="D1153" i="1"/>
  <c r="I22" i="3"/>
  <c r="I1472" i="1"/>
  <c r="H510" i="1"/>
  <c r="G510" i="1"/>
  <c r="G364" i="1"/>
  <c r="H364" i="1"/>
  <c r="G1211" i="1"/>
  <c r="H1211" i="1"/>
  <c r="F625" i="4"/>
  <c r="C619" i="1"/>
  <c r="G1438" i="1"/>
  <c r="H1438" i="1"/>
  <c r="H568" i="1"/>
  <c r="G568" i="1"/>
  <c r="F224" i="4"/>
  <c r="C220" i="1"/>
  <c r="F363" i="4"/>
  <c r="C358" i="1"/>
  <c r="D350" i="4"/>
  <c r="C414" i="1"/>
  <c r="H378" i="1"/>
  <c r="G378" i="1"/>
  <c r="E165" i="9"/>
  <c r="B165" i="9" s="1"/>
  <c r="E528" i="4"/>
  <c r="D523" i="1"/>
  <c r="F580" i="4"/>
  <c r="C574" i="1"/>
  <c r="G1219" i="1"/>
  <c r="H1219" i="1"/>
  <c r="H340" i="1"/>
  <c r="G340" i="1"/>
  <c r="E151" i="4"/>
  <c r="G314" i="9" l="1"/>
  <c r="E314" i="9" s="1"/>
  <c r="B314" i="9" s="1"/>
  <c r="H1453" i="1"/>
  <c r="G1453" i="1"/>
  <c r="H29" i="3"/>
  <c r="C1436" i="1"/>
  <c r="G316" i="9"/>
  <c r="E316" i="9" s="1"/>
  <c r="C985" i="1"/>
  <c r="H20" i="3"/>
  <c r="H294" i="1"/>
  <c r="G294" i="1"/>
  <c r="G1235" i="1"/>
  <c r="H1235" i="1"/>
  <c r="H1056" i="1"/>
  <c r="G1056" i="1"/>
  <c r="D6" i="5"/>
  <c r="C984" i="1" s="1"/>
  <c r="C147" i="1"/>
  <c r="H17" i="3"/>
  <c r="G159" i="1"/>
  <c r="H159" i="1"/>
  <c r="G78" i="1"/>
  <c r="H78" i="1"/>
  <c r="D407" i="4"/>
  <c r="F298" i="4"/>
  <c r="C293" i="1"/>
  <c r="H453" i="1"/>
  <c r="G453" i="1"/>
  <c r="G1299" i="1"/>
  <c r="H1299" i="1"/>
  <c r="G1329" i="1"/>
  <c r="H1329" i="1"/>
  <c r="E636" i="4"/>
  <c r="D630" i="1" s="1"/>
  <c r="D522" i="1"/>
  <c r="D408" i="4"/>
  <c r="F350" i="4"/>
  <c r="C345" i="1"/>
  <c r="H985" i="1"/>
  <c r="G985" i="1"/>
  <c r="G46" i="1"/>
  <c r="H46" i="1"/>
  <c r="G1215" i="1"/>
  <c r="H1215" i="1"/>
  <c r="E412" i="4"/>
  <c r="I16" i="3"/>
  <c r="D2" i="1"/>
  <c r="H211" i="1"/>
  <c r="G211" i="1"/>
  <c r="H28" i="3"/>
  <c r="F141" i="6"/>
  <c r="C1435" i="1"/>
  <c r="B213" i="9"/>
  <c r="G1408" i="1"/>
  <c r="H1408" i="1"/>
  <c r="F175" i="5"/>
  <c r="C1152" i="1"/>
  <c r="E407" i="4"/>
  <c r="D402" i="1" s="1"/>
  <c r="D293" i="1"/>
  <c r="H466" i="1"/>
  <c r="G466" i="1"/>
  <c r="G358" i="1"/>
  <c r="H358" i="1"/>
  <c r="G619" i="1"/>
  <c r="H619" i="1"/>
  <c r="H1047" i="1"/>
  <c r="G1047" i="1"/>
  <c r="G1124" i="1"/>
  <c r="H1124" i="1"/>
  <c r="I21" i="3"/>
  <c r="D1046" i="1"/>
  <c r="F237" i="5"/>
  <c r="H23" i="3"/>
  <c r="C1214" i="1"/>
  <c r="G1383" i="1"/>
  <c r="H1383" i="1"/>
  <c r="E6" i="5"/>
  <c r="E635" i="4"/>
  <c r="D629" i="1" s="1"/>
  <c r="D414" i="1"/>
  <c r="H414" i="1" s="1"/>
  <c r="H523" i="1"/>
  <c r="G523" i="1"/>
  <c r="E317" i="9"/>
  <c r="B318" i="9"/>
  <c r="H3" i="1"/>
  <c r="G3" i="1"/>
  <c r="E408" i="4"/>
  <c r="D403" i="1" s="1"/>
  <c r="D345" i="1"/>
  <c r="I17" i="3"/>
  <c r="E289" i="4"/>
  <c r="E290" i="4" s="1"/>
  <c r="D286" i="1" s="1"/>
  <c r="D147" i="1"/>
  <c r="H1517" i="1"/>
  <c r="G1517" i="1"/>
  <c r="G1524" i="1"/>
  <c r="H1524" i="1"/>
  <c r="D636" i="4"/>
  <c r="F528" i="4"/>
  <c r="C522" i="1"/>
  <c r="F289" i="4"/>
  <c r="D413" i="4"/>
  <c r="D291" i="4"/>
  <c r="C285" i="1"/>
  <c r="G574" i="1"/>
  <c r="H574" i="1"/>
  <c r="H220" i="1"/>
  <c r="G220" i="1"/>
  <c r="G1183" i="1"/>
  <c r="H1183" i="1"/>
  <c r="F68" i="5"/>
  <c r="H21" i="3"/>
  <c r="C1046" i="1"/>
  <c r="I35" i="3"/>
  <c r="C1518" i="1"/>
  <c r="G313" i="9"/>
  <c r="E313" i="9" s="1"/>
  <c r="G414" i="1"/>
  <c r="G509" i="1"/>
  <c r="H509" i="1"/>
  <c r="H1153" i="1"/>
  <c r="G1153" i="1"/>
  <c r="H306" i="1"/>
  <c r="G306" i="1"/>
  <c r="H259" i="1"/>
  <c r="G259" i="1"/>
  <c r="G587" i="1"/>
  <c r="H587" i="1"/>
  <c r="H561" i="1"/>
  <c r="G561" i="1"/>
  <c r="F6" i="4"/>
  <c r="H16" i="3"/>
  <c r="D290" i="4"/>
  <c r="D412" i="4"/>
  <c r="C2" i="1"/>
  <c r="G1096" i="1"/>
  <c r="H1096" i="1"/>
  <c r="F151" i="4"/>
  <c r="F635" i="4"/>
  <c r="C629" i="1"/>
  <c r="G1222" i="1"/>
  <c r="H1222" i="1"/>
  <c r="G1436" i="1" l="1"/>
  <c r="H1436" i="1"/>
  <c r="B316" i="9"/>
  <c r="E315" i="9"/>
  <c r="I10" i="3" s="1"/>
  <c r="G278" i="9"/>
  <c r="G285" i="9"/>
  <c r="E285" i="9" s="1"/>
  <c r="B285" i="9" s="1"/>
  <c r="G147" i="1"/>
  <c r="F636" i="4"/>
  <c r="C630" i="1"/>
  <c r="G1152" i="1"/>
  <c r="H1152" i="1"/>
  <c r="F408" i="4"/>
  <c r="C403" i="1"/>
  <c r="H2" i="1"/>
  <c r="G2" i="1"/>
  <c r="H293" i="1"/>
  <c r="G293" i="1"/>
  <c r="G1046" i="1"/>
  <c r="H1046" i="1"/>
  <c r="D414" i="4"/>
  <c r="D639" i="4"/>
  <c r="F412" i="4"/>
  <c r="C407" i="1"/>
  <c r="F291" i="4"/>
  <c r="C287" i="1"/>
  <c r="D640" i="4"/>
  <c r="C408" i="1"/>
  <c r="D415" i="4"/>
  <c r="H278" i="9"/>
  <c r="E278" i="9" s="1"/>
  <c r="D984" i="1"/>
  <c r="G984" i="1" s="1"/>
  <c r="C402" i="1"/>
  <c r="F407" i="4"/>
  <c r="H629" i="1"/>
  <c r="G629" i="1"/>
  <c r="E312" i="9"/>
  <c r="B313" i="9"/>
  <c r="G522" i="1"/>
  <c r="H522" i="1"/>
  <c r="E413" i="4"/>
  <c r="E291" i="4"/>
  <c r="D285" i="1"/>
  <c r="H285" i="1" s="1"/>
  <c r="H147" i="1"/>
  <c r="E639" i="4"/>
  <c r="D407" i="1"/>
  <c r="G345" i="1"/>
  <c r="H345" i="1"/>
  <c r="F6" i="5"/>
  <c r="F290" i="4"/>
  <c r="C286" i="1"/>
  <c r="H1518" i="1"/>
  <c r="G1518" i="1"/>
  <c r="H11" i="3"/>
  <c r="G1214" i="1"/>
  <c r="H1214" i="1"/>
  <c r="G1435" i="1"/>
  <c r="H1435" i="1"/>
  <c r="H9" i="3"/>
  <c r="H8" i="3" l="1"/>
  <c r="M3" i="9" s="1"/>
  <c r="D642" i="4"/>
  <c r="C634" i="1"/>
  <c r="G403" i="1"/>
  <c r="H403" i="1"/>
  <c r="N3" i="9"/>
  <c r="I11" i="3"/>
  <c r="D287" i="1"/>
  <c r="C409" i="1"/>
  <c r="F414" i="4"/>
  <c r="D633" i="1"/>
  <c r="H402" i="1"/>
  <c r="G402" i="1"/>
  <c r="E640" i="4"/>
  <c r="F640" i="4" s="1"/>
  <c r="E415" i="4"/>
  <c r="D410" i="1" s="1"/>
  <c r="D408" i="1"/>
  <c r="H408" i="1" s="1"/>
  <c r="E277" i="9"/>
  <c r="B278" i="9"/>
  <c r="E414" i="4"/>
  <c r="D409" i="1" s="1"/>
  <c r="H407" i="1"/>
  <c r="G407" i="1"/>
  <c r="G285" i="1"/>
  <c r="I9" i="3"/>
  <c r="K3" i="9"/>
  <c r="H286" i="1"/>
  <c r="G286" i="1"/>
  <c r="H984" i="1"/>
  <c r="H630" i="1"/>
  <c r="G630" i="1"/>
  <c r="F413" i="4"/>
  <c r="C410" i="1"/>
  <c r="F639" i="4"/>
  <c r="D641" i="4"/>
  <c r="C633" i="1"/>
  <c r="G408" i="1" l="1"/>
  <c r="I8" i="3"/>
  <c r="E641" i="4"/>
  <c r="F415" i="4"/>
  <c r="H410" i="1"/>
  <c r="G410" i="1"/>
  <c r="G409" i="1"/>
  <c r="H409" i="1"/>
  <c r="D646" i="4"/>
  <c r="C636" i="1"/>
  <c r="H633" i="1"/>
  <c r="G633" i="1"/>
  <c r="G287" i="1"/>
  <c r="E642" i="4"/>
  <c r="D634" i="1"/>
  <c r="H634" i="1" s="1"/>
  <c r="D645" i="4"/>
  <c r="F641" i="4"/>
  <c r="C635" i="1"/>
  <c r="H287" i="1"/>
  <c r="D636" i="1" l="1"/>
  <c r="H636" i="1" s="1"/>
  <c r="E646" i="4"/>
  <c r="F646" i="4" s="1"/>
  <c r="G634" i="1"/>
  <c r="E645" i="4"/>
  <c r="D635" i="1"/>
  <c r="G635" i="1" s="1"/>
  <c r="F642" i="4"/>
  <c r="H18" i="3"/>
  <c r="C639" i="1"/>
  <c r="C640" i="1"/>
  <c r="H19" i="3"/>
  <c r="G636" i="1" l="1"/>
  <c r="I18" i="3"/>
  <c r="D639" i="1"/>
  <c r="G276" i="9"/>
  <c r="E276" i="9" s="1"/>
  <c r="B276" i="9" s="1"/>
  <c r="H639" i="1"/>
  <c r="G639" i="1"/>
  <c r="H635" i="1"/>
  <c r="F645" i="4"/>
  <c r="I19" i="3"/>
  <c r="D640" i="1"/>
  <c r="G640" i="1" s="1"/>
  <c r="H7" i="3"/>
  <c r="H640" i="1" l="1"/>
  <c r="J3" i="9"/>
  <c r="H274" i="9" l="1"/>
  <c r="G274" i="9"/>
  <c r="M272" i="9"/>
  <c r="H18" i="9"/>
  <c r="L272" i="9"/>
  <c r="G18" i="9"/>
  <c r="J12" i="9"/>
  <c r="G15" i="9"/>
  <c r="J11" i="9"/>
  <c r="J8" i="9"/>
  <c r="K8" i="9"/>
  <c r="K5" i="9"/>
  <c r="L15" i="9"/>
  <c r="K11" i="9"/>
  <c r="I7" i="9"/>
  <c r="I9" i="9"/>
  <c r="I17" i="9"/>
  <c r="I6" i="9"/>
  <c r="J5" i="9"/>
  <c r="G16" i="9"/>
  <c r="J9" i="9"/>
  <c r="I13" i="9"/>
  <c r="J13" i="9"/>
  <c r="J10" i="9"/>
  <c r="K12" i="9"/>
  <c r="M15" i="9"/>
  <c r="J7" i="9"/>
  <c r="I11" i="9"/>
  <c r="I8" i="9"/>
  <c r="H17" i="9"/>
  <c r="K13" i="9"/>
  <c r="H16" i="9"/>
  <c r="K10" i="9"/>
  <c r="G17" i="9"/>
  <c r="M16" i="9"/>
  <c r="J6" i="9"/>
  <c r="I12" i="9"/>
  <c r="H15" i="9"/>
  <c r="I5" i="9"/>
  <c r="L16" i="9"/>
  <c r="K7" i="9"/>
  <c r="K9" i="9"/>
  <c r="K6" i="9"/>
  <c r="J17" i="9"/>
  <c r="E8" i="9" l="1"/>
  <c r="B8" i="9" s="1"/>
  <c r="F15" i="9"/>
  <c r="F272" i="9"/>
  <c r="B272" i="9" s="1"/>
  <c r="E12" i="9"/>
  <c r="B12" i="9" s="1"/>
  <c r="E18" i="9"/>
  <c r="B18" i="9" s="1"/>
  <c r="E274" i="9"/>
  <c r="B274" i="9" s="1"/>
  <c r="E13" i="9"/>
  <c r="B13" i="9" s="1"/>
  <c r="F16" i="9"/>
  <c r="E10" i="9"/>
  <c r="B10" i="9" s="1"/>
  <c r="E9" i="9"/>
  <c r="B9" i="9" s="1"/>
  <c r="E15" i="9"/>
  <c r="E5" i="9"/>
  <c r="E7" i="9"/>
  <c r="B7" i="9" s="1"/>
  <c r="F20" i="9"/>
  <c r="E11" i="9"/>
  <c r="B11" i="9" s="1"/>
  <c r="E16" i="9"/>
  <c r="E17" i="9"/>
  <c r="B17" i="9" s="1"/>
  <c r="E6" i="9"/>
  <c r="B6" i="9" s="1"/>
  <c r="E20" i="9"/>
  <c r="I7" i="3" s="1"/>
  <c r="F14" i="9" l="1"/>
  <c r="F3" i="9" s="1"/>
  <c r="B16" i="9"/>
  <c r="B5" i="9"/>
  <c r="E4" i="9"/>
  <c r="E14" i="9"/>
  <c r="B15"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<sst xmlns="http://schemas.openxmlformats.org/spreadsheetml/2006/main" count="4374" uniqueCount="3426">
  <si>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</si>
  <si>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</si>
  <si>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</si>
  <si>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</si>
  <si>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</si>
  <si>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</si>
  <si>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</si>
  <si>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</si>
  <si>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</si>
  <si>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</si>
  <si>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</si>
  <si>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</si>
  <si>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</si>
  <si>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</si>
  <si>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</si>
  <si>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</si>
  <si>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</si>
  <si>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</si>
  <si>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</si>
  <si>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</si>
  <si>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</si>
  <si>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</si>
  <si>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</si>
  <si>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</si>
  <si>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</si>
  <si>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</si>
  <si>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</si>
  <si>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</si>
  <si>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</si>
  <si>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</si>
  <si>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</si>
  <si>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OSJEČKO-BARANJSKA ŽUPANIJA</t>
  </si>
  <si>
    <t>BILANCA</t>
  </si>
  <si>
    <t>RAS funkcijski</t>
  </si>
  <si>
    <t>Razina:</t>
  </si>
  <si>
    <t>23</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</si>
  <si>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</si>
  <si>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</si>
  <si>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</si>
  <si>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</si>
  <si>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</si>
  <si>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</si>
  <si>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</si>
  <si>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</si>
  <si>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</si>
  <si>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</si>
  <si>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</si>
  <si>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</si>
  <si>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</si>
  <si>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33626 - OSJEČKO-BARANJSKA ŽUPANIJA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</si>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</sst>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226369632.98999998</v>
      </c>
      <c r="D2" s="6">
        <f>'PR-RAS'!E6</f>
        <v>262935952.75000003</v>
      </c>
      <c r="E2" s="6">
        <v>0</v>
      </c>
      <c r="F2" s="6">
        <v>0</v>
      </c>
      <c r="G2" s="7">
        <f t="shared" ref="G2:G264" si="0">(B2/1000)*(C2*1+D2*2)</f>
        <v>752241.53849000006</v>
      </c>
      <c r="H2" s="7">
        <f t="shared" ref="H2:H264" si="1">ABS(C2-ROUND(C2,0))+ABS(D2-ROUND(D2,0))</f>
        <v>0.25999999046325684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29041345.690000001</v>
      </c>
      <c r="D3" s="1">
        <f>'PR-RAS'!E7</f>
        <v>37800063.100000001</v>
      </c>
      <c r="E3" s="1">
        <v>0</v>
      </c>
      <c r="F3" s="1">
        <v>0</v>
      </c>
      <c r="G3" s="2">
        <f t="shared" si="0"/>
        <v>209282.94378</v>
      </c>
      <c r="H3" s="2">
        <f t="shared" si="1"/>
        <v>0.41000000014901161</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27020466.390000001</v>
      </c>
      <c r="D4" s="1">
        <f>'PR-RAS'!E8</f>
        <v>35588596.670000002</v>
      </c>
      <c r="E4" s="1">
        <v>0</v>
      </c>
      <c r="F4" s="1">
        <v>0</v>
      </c>
      <c r="G4" s="2">
        <f t="shared" si="0"/>
        <v>294592.97919000004</v>
      </c>
      <c r="H4" s="2">
        <f t="shared" si="1"/>
        <v>0.7199999988079071</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23304907.859999999</v>
      </c>
      <c r="D5" s="1">
        <f>'PR-RAS'!E9</f>
        <v>32144673.260000002</v>
      </c>
      <c r="E5" s="1">
        <v>0</v>
      </c>
      <c r="F5" s="1">
        <v>0</v>
      </c>
      <c r="G5" s="2">
        <f t="shared" si="0"/>
        <v>350377.01751999999</v>
      </c>
      <c r="H5" s="2">
        <f t="shared" si="1"/>
        <v>0.40000000223517418</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3028983.42</v>
      </c>
      <c r="D6" s="1">
        <f>'PR-RAS'!E10</f>
        <v>3142909.58</v>
      </c>
      <c r="E6" s="1">
        <v>0</v>
      </c>
      <c r="F6" s="1">
        <v>0</v>
      </c>
      <c r="G6" s="2">
        <f t="shared" si="0"/>
        <v>46574.012900000002</v>
      </c>
      <c r="H6" s="2">
        <f t="shared" si="1"/>
        <v>0.83999999985098839</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694335.77</v>
      </c>
      <c r="D7" s="1">
        <f>'PR-RAS'!E11</f>
        <v>942185.37</v>
      </c>
      <c r="E7" s="1">
        <v>0</v>
      </c>
      <c r="F7" s="1">
        <v>0</v>
      </c>
      <c r="G7" s="2">
        <f t="shared" si="0"/>
        <v>15472.23906</v>
      </c>
      <c r="H7" s="2">
        <f t="shared" si="1"/>
        <v>0.59999999997671694</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1707085.22</v>
      </c>
      <c r="D8" s="1">
        <f>'PR-RAS'!E12</f>
        <v>2398889.08</v>
      </c>
      <c r="E8" s="1">
        <v>0</v>
      </c>
      <c r="F8" s="1">
        <v>0</v>
      </c>
      <c r="G8" s="2">
        <f t="shared" si="0"/>
        <v>45534.043660000003</v>
      </c>
      <c r="H8" s="2">
        <f t="shared" si="1"/>
        <v>0.30000000004656613</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1226318.8700000001</v>
      </c>
      <c r="D9" s="1">
        <f>'PR-RAS'!E13</f>
        <v>1345072.55</v>
      </c>
      <c r="E9" s="1">
        <v>0</v>
      </c>
      <c r="F9" s="1">
        <v>0</v>
      </c>
      <c r="G9" s="2">
        <f t="shared" si="0"/>
        <v>31331.711760000002</v>
      </c>
      <c r="H9" s="2">
        <f t="shared" si="1"/>
        <v>0.57999999984167516</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14349.15</v>
      </c>
      <c r="D10" s="1">
        <f>'PR-RAS'!E14</f>
        <v>9120.77</v>
      </c>
      <c r="E10" s="1">
        <v>0</v>
      </c>
      <c r="F10" s="1">
        <v>0</v>
      </c>
      <c r="G10" s="2">
        <f t="shared" si="0"/>
        <v>293.31621000000001</v>
      </c>
      <c r="H10" s="2">
        <f t="shared" si="1"/>
        <v>0.37999999999919964</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2955513.9</v>
      </c>
      <c r="D11" s="1">
        <f>'PR-RAS'!E15</f>
        <v>4394253.9400000004</v>
      </c>
      <c r="E11" s="1">
        <v>0</v>
      </c>
      <c r="F11" s="1">
        <v>0</v>
      </c>
      <c r="G11" s="2">
        <f t="shared" si="0"/>
        <v>117440.21780000001</v>
      </c>
      <c r="H11" s="2">
        <f t="shared" si="1"/>
        <v>0.15999999968335032</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105426.96</v>
      </c>
      <c r="D19" s="1">
        <f>'PR-RAS'!E23</f>
        <v>114349.23</v>
      </c>
      <c r="E19" s="1">
        <v>0</v>
      </c>
      <c r="F19" s="1">
        <v>0</v>
      </c>
      <c r="G19" s="2">
        <f t="shared" si="0"/>
        <v>6014.2575599999991</v>
      </c>
      <c r="H19" s="2">
        <f t="shared" si="1"/>
        <v>0.26999999998952262</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105426.96</v>
      </c>
      <c r="D21" s="1">
        <f>'PR-RAS'!E25</f>
        <v>114349.23</v>
      </c>
      <c r="E21" s="1">
        <v>0</v>
      </c>
      <c r="F21" s="1">
        <v>0</v>
      </c>
      <c r="G21" s="2">
        <f t="shared" si="0"/>
        <v>6682.5083999999997</v>
      </c>
      <c r="H21" s="2">
        <f t="shared" si="1"/>
        <v>0.26999999998952262</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1915452.34</v>
      </c>
      <c r="D25" s="1">
        <f>'PR-RAS'!E29</f>
        <v>2097117.2000000002</v>
      </c>
      <c r="E25" s="1">
        <v>0</v>
      </c>
      <c r="F25" s="1">
        <v>0</v>
      </c>
      <c r="G25" s="2">
        <f t="shared" si="0"/>
        <v>146632.48176</v>
      </c>
      <c r="H25" s="2">
        <f t="shared" si="1"/>
        <v>0.54000000027008355</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1895635.61</v>
      </c>
      <c r="D29" s="1">
        <f>'PR-RAS'!E33</f>
        <v>2077294.59</v>
      </c>
      <c r="E29" s="1">
        <v>0</v>
      </c>
      <c r="F29" s="1">
        <v>0</v>
      </c>
      <c r="G29" s="2">
        <f t="shared" si="0"/>
        <v>169406.29412000001</v>
      </c>
      <c r="H29" s="2">
        <f t="shared" si="1"/>
        <v>0.79999999981373549</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19816.73</v>
      </c>
      <c r="D31" s="1">
        <f>'PR-RAS'!E35</f>
        <v>19822.61</v>
      </c>
      <c r="E31" s="1">
        <v>0</v>
      </c>
      <c r="F31" s="1">
        <v>0</v>
      </c>
      <c r="G31" s="2">
        <f t="shared" si="0"/>
        <v>1783.8584999999998</v>
      </c>
      <c r="H31" s="2">
        <f t="shared" si="1"/>
        <v>0.65999999999985448</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139373299.18000001</v>
      </c>
      <c r="D46" s="1">
        <f>'PR-RAS'!E50</f>
        <v>170361712.97000003</v>
      </c>
      <c r="E46" s="1">
        <v>0</v>
      </c>
      <c r="F46" s="1">
        <v>0</v>
      </c>
      <c r="G46" s="2">
        <f t="shared" si="0"/>
        <v>21604352.630400002</v>
      </c>
      <c r="H46" s="2">
        <f t="shared" si="1"/>
        <v>0.20999997854232788</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19575.93</v>
      </c>
      <c r="D47" s="1">
        <f>'PR-RAS'!E51</f>
        <v>12118</v>
      </c>
      <c r="E47" s="1">
        <v>0</v>
      </c>
      <c r="F47" s="1">
        <v>0</v>
      </c>
      <c r="G47" s="2">
        <f t="shared" si="0"/>
        <v>2015.34878</v>
      </c>
      <c r="H47" s="2">
        <f t="shared" si="1"/>
        <v>6.9999999999708962E-2</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19575.93</v>
      </c>
      <c r="D48" s="1">
        <f>'PR-RAS'!E52</f>
        <v>12118</v>
      </c>
      <c r="E48" s="1">
        <v>0</v>
      </c>
      <c r="F48" s="1">
        <v>0</v>
      </c>
      <c r="G48" s="2">
        <f t="shared" si="0"/>
        <v>2059.1607100000001</v>
      </c>
      <c r="H48" s="2">
        <f t="shared" si="1"/>
        <v>6.9999999999708962E-2</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240607.01</v>
      </c>
      <c r="D50" s="1">
        <f>'PR-RAS'!E54</f>
        <v>433924.18</v>
      </c>
      <c r="E50" s="1">
        <v>0</v>
      </c>
      <c r="F50" s="1">
        <v>0</v>
      </c>
      <c r="G50" s="2">
        <f t="shared" si="0"/>
        <v>54314.31313000001</v>
      </c>
      <c r="H50" s="2">
        <f t="shared" si="1"/>
        <v>0.19000000000232831</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12392</v>
      </c>
      <c r="D51" s="1">
        <f>'PR-RAS'!E55</f>
        <v>40418.97</v>
      </c>
      <c r="E51" s="1">
        <v>0</v>
      </c>
      <c r="F51" s="1">
        <v>0</v>
      </c>
      <c r="G51" s="2">
        <f t="shared" si="0"/>
        <v>4661.4970000000003</v>
      </c>
      <c r="H51" s="2">
        <f t="shared" si="1"/>
        <v>2.9999999998835847E-2</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31505.9</v>
      </c>
      <c r="E52" s="1">
        <v>0</v>
      </c>
      <c r="F52" s="1">
        <v>0</v>
      </c>
      <c r="G52" s="2">
        <f t="shared" si="0"/>
        <v>3213.6017999999999</v>
      </c>
      <c r="H52" s="2">
        <f t="shared" si="1"/>
        <v>9.9999999998544808E-2</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226851.28</v>
      </c>
      <c r="D53" s="1">
        <f>'PR-RAS'!E57</f>
        <v>361999.31</v>
      </c>
      <c r="E53" s="1">
        <v>0</v>
      </c>
      <c r="F53" s="1">
        <v>0</v>
      </c>
      <c r="G53" s="2">
        <f t="shared" si="0"/>
        <v>49444.194799999997</v>
      </c>
      <c r="H53" s="2">
        <f t="shared" si="1"/>
        <v>0.58999999999650754</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1363.73</v>
      </c>
      <c r="D54" s="1">
        <f>'PR-RAS'!E58</f>
        <v>0</v>
      </c>
      <c r="E54" s="1">
        <v>0</v>
      </c>
      <c r="F54" s="1">
        <v>0</v>
      </c>
      <c r="G54" s="2">
        <f t="shared" si="0"/>
        <v>72.277689999999993</v>
      </c>
      <c r="H54" s="2">
        <f t="shared" si="1"/>
        <v>0.26999999999998181</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11521636.199999999</v>
      </c>
      <c r="D55" s="1">
        <f>'PR-RAS'!E59</f>
        <v>13766609.25</v>
      </c>
      <c r="E55" s="1">
        <v>0</v>
      </c>
      <c r="F55" s="1">
        <v>0</v>
      </c>
      <c r="G55" s="2">
        <f t="shared" si="0"/>
        <v>2108962.1538</v>
      </c>
      <c r="H55" s="2">
        <f t="shared" si="1"/>
        <v>0.44999999925494194</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9796766.3699999992</v>
      </c>
      <c r="D56" s="1">
        <f>'PR-RAS'!E60</f>
        <v>12969693.85</v>
      </c>
      <c r="E56" s="1">
        <v>0</v>
      </c>
      <c r="F56" s="1">
        <v>0</v>
      </c>
      <c r="G56" s="2">
        <f t="shared" si="0"/>
        <v>1965488.47385</v>
      </c>
      <c r="H56" s="2">
        <f t="shared" si="1"/>
        <v>0.51999999955296516</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1724869.83</v>
      </c>
      <c r="D57" s="1">
        <f>'PR-RAS'!E61</f>
        <v>796915.4</v>
      </c>
      <c r="E57" s="1">
        <v>0</v>
      </c>
      <c r="F57" s="1">
        <v>0</v>
      </c>
      <c r="G57" s="2">
        <f t="shared" si="0"/>
        <v>185847.23527999999</v>
      </c>
      <c r="H57" s="2">
        <f t="shared" si="1"/>
        <v>0.56999999994877726</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419464.59</v>
      </c>
      <c r="D58" s="1">
        <f>'PR-RAS'!E62</f>
        <v>665353.83000000007</v>
      </c>
      <c r="E58" s="1">
        <v>0</v>
      </c>
      <c r="F58" s="1">
        <v>0</v>
      </c>
      <c r="G58" s="2">
        <f t="shared" si="0"/>
        <v>99759.818250000011</v>
      </c>
      <c r="H58" s="2">
        <f t="shared" si="1"/>
        <v>0.57999999989988282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412459.63</v>
      </c>
      <c r="D59" s="1">
        <f>'PR-RAS'!E63</f>
        <v>58854.44</v>
      </c>
      <c r="E59" s="1">
        <v>0</v>
      </c>
      <c r="F59" s="1">
        <v>0</v>
      </c>
      <c r="G59" s="2">
        <f t="shared" si="0"/>
        <v>30749.773580000001</v>
      </c>
      <c r="H59" s="2">
        <f t="shared" si="1"/>
        <v>0.80999999999767169</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7004.96</v>
      </c>
      <c r="D60" s="1">
        <f>'PR-RAS'!E64</f>
        <v>606499.39</v>
      </c>
      <c r="E60" s="1">
        <v>0</v>
      </c>
      <c r="F60" s="1">
        <v>0</v>
      </c>
      <c r="G60" s="2">
        <f t="shared" si="0"/>
        <v>71980.220659999992</v>
      </c>
      <c r="H60" s="2">
        <f t="shared" si="1"/>
        <v>0.43000000001393346</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11636780.529999999</v>
      </c>
      <c r="D61" s="1">
        <f>'PR-RAS'!E65</f>
        <v>11054537.9</v>
      </c>
      <c r="E61" s="1">
        <v>0</v>
      </c>
      <c r="F61" s="1">
        <v>0</v>
      </c>
      <c r="G61" s="2">
        <f t="shared" si="0"/>
        <v>2024751.3797999998</v>
      </c>
      <c r="H61" s="2">
        <f t="shared" si="1"/>
        <v>0.57000000029802322</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9022463.0099999998</v>
      </c>
      <c r="D62" s="1">
        <f>'PR-RAS'!E66</f>
        <v>8365766.4100000001</v>
      </c>
      <c r="E62" s="1">
        <v>0</v>
      </c>
      <c r="F62" s="1">
        <v>0</v>
      </c>
      <c r="G62" s="2">
        <f t="shared" si="0"/>
        <v>1570993.7456299998</v>
      </c>
      <c r="H62" s="2">
        <f t="shared" si="1"/>
        <v>0.41999999992549419</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2614317.52</v>
      </c>
      <c r="D63" s="1">
        <f>'PR-RAS'!E67</f>
        <v>2688771.49</v>
      </c>
      <c r="E63" s="1">
        <v>0</v>
      </c>
      <c r="F63" s="1">
        <v>0</v>
      </c>
      <c r="G63" s="2">
        <f t="shared" si="0"/>
        <v>495495.35100000002</v>
      </c>
      <c r="H63" s="2">
        <f t="shared" si="1"/>
        <v>0.97000000020489097</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99018846.989999995</v>
      </c>
      <c r="D64" s="1">
        <f>'PR-RAS'!E68</f>
        <v>123536246.64</v>
      </c>
      <c r="E64" s="1">
        <v>0</v>
      </c>
      <c r="F64" s="1">
        <v>0</v>
      </c>
      <c r="G64" s="2">
        <f t="shared" si="0"/>
        <v>21803754.437009998</v>
      </c>
      <c r="H64" s="2">
        <f t="shared" si="1"/>
        <v>0.37000000476837158</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97864704.209999993</v>
      </c>
      <c r="D65" s="1">
        <f>'PR-RAS'!E69</f>
        <v>120651719.94</v>
      </c>
      <c r="E65" s="1">
        <v>0</v>
      </c>
      <c r="F65" s="1">
        <v>0</v>
      </c>
      <c r="G65" s="2">
        <f t="shared" si="0"/>
        <v>21706761.221759997</v>
      </c>
      <c r="H65" s="2">
        <f t="shared" si="1"/>
        <v>0.26999999582767487</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1154142.78</v>
      </c>
      <c r="D66" s="1">
        <f>'PR-RAS'!E70</f>
        <v>2884526.7</v>
      </c>
      <c r="E66" s="1">
        <v>0</v>
      </c>
      <c r="F66" s="1">
        <v>0</v>
      </c>
      <c r="G66" s="2">
        <f t="shared" si="0"/>
        <v>450007.75170000008</v>
      </c>
      <c r="H66" s="2">
        <f t="shared" si="1"/>
        <v>0.51999999978579581</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16516387.93</v>
      </c>
      <c r="D70" s="1">
        <f>'PR-RAS'!E74</f>
        <v>20892923.170000002</v>
      </c>
      <c r="E70" s="1">
        <v>0</v>
      </c>
      <c r="F70" s="1">
        <v>0</v>
      </c>
      <c r="G70" s="2">
        <f t="shared" si="0"/>
        <v>4022854.1646300005</v>
      </c>
      <c r="H70" s="2">
        <f t="shared" si="1"/>
        <v>0.24000000208616257</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8238586.3700000001</v>
      </c>
      <c r="D71" s="1">
        <f>'PR-RAS'!E75</f>
        <v>10730807.630000001</v>
      </c>
      <c r="E71" s="1">
        <v>0</v>
      </c>
      <c r="F71" s="1">
        <v>0</v>
      </c>
      <c r="G71" s="2">
        <f t="shared" si="0"/>
        <v>2079014.1141000004</v>
      </c>
      <c r="H71" s="2">
        <f t="shared" si="1"/>
        <v>0.73999999929219484</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8277801.5599999996</v>
      </c>
      <c r="D72" s="1">
        <f>'PR-RAS'!E76</f>
        <v>10162115.539999999</v>
      </c>
      <c r="E72" s="1">
        <v>0</v>
      </c>
      <c r="F72" s="1">
        <v>0</v>
      </c>
      <c r="G72" s="2">
        <f t="shared" si="0"/>
        <v>2030744.3174399997</v>
      </c>
      <c r="H72" s="2">
        <f t="shared" si="1"/>
        <v>0.9000000013038516</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2087823.85</v>
      </c>
      <c r="D78" s="1">
        <f>'PR-RAS'!E82</f>
        <v>2109188.02</v>
      </c>
      <c r="E78" s="1">
        <v>0</v>
      </c>
      <c r="F78" s="1">
        <v>0</v>
      </c>
      <c r="G78" s="2">
        <f t="shared" si="0"/>
        <v>485577.39153000002</v>
      </c>
      <c r="H78" s="2">
        <f t="shared" si="1"/>
        <v>0.16999999992549419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270526.36</v>
      </c>
      <c r="D79" s="1">
        <f>'PR-RAS'!E83</f>
        <v>391975.43</v>
      </c>
      <c r="E79" s="1">
        <v>0</v>
      </c>
      <c r="F79" s="1">
        <v>0</v>
      </c>
      <c r="G79" s="2">
        <f t="shared" si="0"/>
        <v>82249.223159999994</v>
      </c>
      <c r="H79" s="2">
        <f t="shared" si="1"/>
        <v>0.78999999997904524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58540.72</v>
      </c>
      <c r="D81" s="1">
        <f>'PR-RAS'!E85</f>
        <v>28389.88</v>
      </c>
      <c r="E81" s="1">
        <v>0</v>
      </c>
      <c r="F81" s="1">
        <v>0</v>
      </c>
      <c r="G81" s="2">
        <f t="shared" si="0"/>
        <v>9225.6384000000016</v>
      </c>
      <c r="H81" s="2">
        <f t="shared" si="1"/>
        <v>0.39999999999781721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1278.52</v>
      </c>
      <c r="D82" s="1">
        <f>'PR-RAS'!E86</f>
        <v>455.53</v>
      </c>
      <c r="E82" s="1">
        <v>0</v>
      </c>
      <c r="F82" s="1">
        <v>0</v>
      </c>
      <c r="G82" s="2">
        <f t="shared" si="0"/>
        <v>177.35597999999999</v>
      </c>
      <c r="H82" s="2">
        <f t="shared" si="1"/>
        <v>0.95000000000004547</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281.12</v>
      </c>
      <c r="D83" s="1">
        <f>'PR-RAS'!E87</f>
        <v>0.02</v>
      </c>
      <c r="E83" s="1">
        <v>0</v>
      </c>
      <c r="F83" s="1">
        <v>0</v>
      </c>
      <c r="G83" s="2">
        <f t="shared" si="0"/>
        <v>23.055120000000002</v>
      </c>
      <c r="H83" s="2">
        <f t="shared" si="1"/>
        <v>0.14000000000000454</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210426</v>
      </c>
      <c r="D85" s="1">
        <f>'PR-RAS'!E89</f>
        <v>363130</v>
      </c>
      <c r="E85" s="1">
        <v>0</v>
      </c>
      <c r="F85" s="1">
        <v>0</v>
      </c>
      <c r="G85" s="2">
        <f t="shared" si="0"/>
        <v>78681.624000000011</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1817297.49</v>
      </c>
      <c r="D87" s="1">
        <f>'PR-RAS'!E91</f>
        <v>1717212.59</v>
      </c>
      <c r="E87" s="1">
        <v>0</v>
      </c>
      <c r="F87" s="1">
        <v>0</v>
      </c>
      <c r="G87" s="2">
        <f t="shared" si="0"/>
        <v>451648.14961999998</v>
      </c>
      <c r="H87" s="2">
        <f t="shared" si="1"/>
        <v>0.89999999990686774</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801045.69</v>
      </c>
      <c r="D88" s="1">
        <f>'PR-RAS'!E92</f>
        <v>662794.14</v>
      </c>
      <c r="E88" s="1">
        <v>0</v>
      </c>
      <c r="F88" s="1">
        <v>0</v>
      </c>
      <c r="G88" s="2">
        <f t="shared" si="0"/>
        <v>185017.15538999997</v>
      </c>
      <c r="H88" s="2">
        <f t="shared" si="1"/>
        <v>0.45000000006984919</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931601.93</v>
      </c>
      <c r="D89" s="1">
        <f>'PR-RAS'!E93</f>
        <v>997215.13</v>
      </c>
      <c r="E89" s="1">
        <v>0</v>
      </c>
      <c r="F89" s="1">
        <v>0</v>
      </c>
      <c r="G89" s="2">
        <f t="shared" si="0"/>
        <v>257490.83271999998</v>
      </c>
      <c r="H89" s="2">
        <f t="shared" si="1"/>
        <v>0.19999999995343387</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34553.89</v>
      </c>
      <c r="D90" s="1">
        <f>'PR-RAS'!E94</f>
        <v>30885.98</v>
      </c>
      <c r="E90" s="1">
        <v>0</v>
      </c>
      <c r="F90" s="1">
        <v>0</v>
      </c>
      <c r="G90" s="2">
        <f t="shared" si="0"/>
        <v>8573.00065</v>
      </c>
      <c r="H90" s="2">
        <f t="shared" si="1"/>
        <v>0.13000000000101863</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48</v>
      </c>
      <c r="E92" s="1">
        <v>0</v>
      </c>
      <c r="F92" s="1">
        <v>0</v>
      </c>
      <c r="G92" s="2">
        <f t="shared" si="0"/>
        <v>8.7360000000000007</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50095.98</v>
      </c>
      <c r="D93" s="1">
        <f>'PR-RAS'!E97</f>
        <v>26269.34</v>
      </c>
      <c r="E93" s="1">
        <v>0</v>
      </c>
      <c r="F93" s="1">
        <v>0</v>
      </c>
      <c r="G93" s="2">
        <f t="shared" si="0"/>
        <v>9442.3887200000008</v>
      </c>
      <c r="H93" s="2">
        <f t="shared" si="1"/>
        <v>0.3599999999969441</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8395485.1999999993</v>
      </c>
      <c r="D102" s="1">
        <f>'PR-RAS'!E106</f>
        <v>8182156.79</v>
      </c>
      <c r="E102" s="1">
        <v>0</v>
      </c>
      <c r="F102" s="1">
        <v>0</v>
      </c>
      <c r="G102" s="2">
        <f t="shared" si="0"/>
        <v>2500739.6767800003</v>
      </c>
      <c r="H102" s="2">
        <f t="shared" si="1"/>
        <v>0.40999999921768904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379124.52999999997</v>
      </c>
      <c r="D103" s="1">
        <f>'PR-RAS'!E107</f>
        <v>351133.57</v>
      </c>
      <c r="E103" s="1">
        <v>0</v>
      </c>
      <c r="F103" s="1">
        <v>0</v>
      </c>
      <c r="G103" s="2">
        <f t="shared" si="0"/>
        <v>110301.95033999998</v>
      </c>
      <c r="H103" s="2">
        <f t="shared" si="1"/>
        <v>0.90000000002328306</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335964.91</v>
      </c>
      <c r="D105" s="1">
        <f>'PR-RAS'!E109</f>
        <v>273786.83</v>
      </c>
      <c r="E105" s="1">
        <v>0</v>
      </c>
      <c r="F105" s="1">
        <v>0</v>
      </c>
      <c r="G105" s="2">
        <f t="shared" si="0"/>
        <v>91888.011280000006</v>
      </c>
      <c r="H105" s="2">
        <f t="shared" si="1"/>
        <v>0.26000000000931323</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41831.19</v>
      </c>
      <c r="D106" s="1">
        <f>'PR-RAS'!E110</f>
        <v>38487.620000000003</v>
      </c>
      <c r="E106" s="1">
        <v>0</v>
      </c>
      <c r="F106" s="1">
        <v>0</v>
      </c>
      <c r="G106" s="2">
        <f t="shared" si="0"/>
        <v>12474.675150000001</v>
      </c>
      <c r="H106" s="2">
        <f t="shared" si="1"/>
        <v>0.56999999999970896</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1328.43</v>
      </c>
      <c r="D107" s="1">
        <f>'PR-RAS'!E111</f>
        <v>38859.120000000003</v>
      </c>
      <c r="E107" s="1">
        <v>0</v>
      </c>
      <c r="F107" s="1">
        <v>0</v>
      </c>
      <c r="G107" s="2">
        <f t="shared" si="0"/>
        <v>8378.9470199999996</v>
      </c>
      <c r="H107" s="2">
        <f t="shared" si="1"/>
        <v>0.55000000000268301</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8016360.6699999999</v>
      </c>
      <c r="D108" s="1">
        <f>'PR-RAS'!E112</f>
        <v>7831023.2199999997</v>
      </c>
      <c r="E108" s="1">
        <v>0</v>
      </c>
      <c r="F108" s="1">
        <v>0</v>
      </c>
      <c r="G108" s="2">
        <f t="shared" si="0"/>
        <v>2533589.5607699999</v>
      </c>
      <c r="H108" s="2">
        <f t="shared" si="1"/>
        <v>0.54999999981373549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8016360.6699999999</v>
      </c>
      <c r="D113" s="1">
        <f>'PR-RAS'!E117</f>
        <v>7831023.2199999997</v>
      </c>
      <c r="E113" s="1">
        <v>0</v>
      </c>
      <c r="F113" s="1">
        <v>0</v>
      </c>
      <c r="G113" s="2">
        <f t="shared" si="0"/>
        <v>2651981.59632</v>
      </c>
      <c r="H113" s="2">
        <f t="shared" si="1"/>
        <v>0.54999999981373549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5383582.8400000008</v>
      </c>
      <c r="D120" s="1">
        <f>'PR-RAS'!E124</f>
        <v>4928788.419999999</v>
      </c>
      <c r="E120" s="1">
        <v>0</v>
      </c>
      <c r="F120" s="1">
        <v>0</v>
      </c>
      <c r="G120" s="2">
        <f t="shared" si="0"/>
        <v>1813698.00192</v>
      </c>
      <c r="H120" s="2">
        <f t="shared" si="1"/>
        <v>0.57999999821186066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5121728.8400000008</v>
      </c>
      <c r="D121" s="1">
        <f>'PR-RAS'!E125</f>
        <v>4701372.1599999992</v>
      </c>
      <c r="E121" s="1">
        <v>0</v>
      </c>
      <c r="F121" s="1">
        <v>0</v>
      </c>
      <c r="G121" s="2">
        <f t="shared" si="0"/>
        <v>1742936.7792</v>
      </c>
      <c r="H121" s="2">
        <f t="shared" si="1"/>
        <v>0.31999999843537807</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399227.65</v>
      </c>
      <c r="D122" s="1">
        <f>'PR-RAS'!E126</f>
        <v>250233.06</v>
      </c>
      <c r="E122" s="1">
        <v>0</v>
      </c>
      <c r="F122" s="1">
        <v>0</v>
      </c>
      <c r="G122" s="2">
        <f t="shared" si="0"/>
        <v>108862.94617</v>
      </c>
      <c r="H122" s="2">
        <f t="shared" si="1"/>
        <v>0.40999999997438863</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4722501.1900000004</v>
      </c>
      <c r="D123" s="1">
        <f>'PR-RAS'!E127</f>
        <v>4451139.0999999996</v>
      </c>
      <c r="E123" s="1">
        <v>0</v>
      </c>
      <c r="F123" s="1">
        <v>0</v>
      </c>
      <c r="G123" s="2">
        <f t="shared" si="0"/>
        <v>1662223.08558</v>
      </c>
      <c r="H123" s="2">
        <f t="shared" si="1"/>
        <v>0.2900000000372529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261854</v>
      </c>
      <c r="D124" s="1">
        <f>'PR-RAS'!E128</f>
        <v>227416.26</v>
      </c>
      <c r="E124" s="1">
        <v>0</v>
      </c>
      <c r="F124" s="1">
        <v>0</v>
      </c>
      <c r="G124" s="2">
        <f t="shared" si="0"/>
        <v>88152.441959999996</v>
      </c>
      <c r="H124" s="2">
        <f t="shared" si="1"/>
        <v>0.26000000000931323</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178897.31</v>
      </c>
      <c r="D125" s="1">
        <f>'PR-RAS'!E129</f>
        <v>137050.04999999999</v>
      </c>
      <c r="E125" s="1">
        <v>0</v>
      </c>
      <c r="F125" s="1">
        <v>0</v>
      </c>
      <c r="G125" s="2">
        <f t="shared" si="0"/>
        <v>56171.678839999993</v>
      </c>
      <c r="H125" s="2">
        <f t="shared" si="1"/>
        <v>0.35999999998603016</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82956.69</v>
      </c>
      <c r="D126" s="1">
        <f>'PR-RAS'!E130</f>
        <v>90366.21</v>
      </c>
      <c r="E126" s="1">
        <v>0</v>
      </c>
      <c r="F126" s="1">
        <v>0</v>
      </c>
      <c r="G126" s="2">
        <f t="shared" si="0"/>
        <v>32961.138749999998</v>
      </c>
      <c r="H126" s="2">
        <f t="shared" si="1"/>
        <v>0.52000000000407454</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41384205.700000003</v>
      </c>
      <c r="D129" s="1">
        <f>'PR-RAS'!E133</f>
        <v>39138242.859999999</v>
      </c>
      <c r="E129" s="1">
        <v>0</v>
      </c>
      <c r="F129" s="1">
        <v>0</v>
      </c>
      <c r="G129" s="2">
        <f t="shared" si="0"/>
        <v>15316568.50176</v>
      </c>
      <c r="H129" s="2">
        <f t="shared" si="1"/>
        <v>0.43999999761581421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41384205.700000003</v>
      </c>
      <c r="D134" s="1">
        <f>'PR-RAS'!E138</f>
        <v>39138242.859999999</v>
      </c>
      <c r="E134" s="1">
        <v>0</v>
      </c>
      <c r="F134" s="1">
        <v>0</v>
      </c>
      <c r="G134" s="2">
        <f t="shared" si="0"/>
        <v>15914871.958860001</v>
      </c>
      <c r="H134" s="2">
        <f t="shared" si="1"/>
        <v>0.43999999761581421</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703890.53</v>
      </c>
      <c r="D135" s="1">
        <f>'PR-RAS'!E139</f>
        <v>415800.59</v>
      </c>
      <c r="E135" s="1">
        <v>0</v>
      </c>
      <c r="F135" s="1">
        <v>0</v>
      </c>
      <c r="G135" s="2">
        <f t="shared" si="0"/>
        <v>205755.88914000001</v>
      </c>
      <c r="H135" s="2">
        <f t="shared" si="1"/>
        <v>0.87999999994644895</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98627.010000000009</v>
      </c>
      <c r="D136" s="1">
        <f>'PR-RAS'!E140</f>
        <v>37054.449999999997</v>
      </c>
      <c r="E136" s="1">
        <v>0</v>
      </c>
      <c r="F136" s="1">
        <v>0</v>
      </c>
      <c r="G136" s="2">
        <f t="shared" si="0"/>
        <v>23319.347850000002</v>
      </c>
      <c r="H136" s="2">
        <f t="shared" si="1"/>
        <v>0.46000000000640284</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1394.96</v>
      </c>
      <c r="D142" s="1">
        <f>'PR-RAS'!E146</f>
        <v>0</v>
      </c>
      <c r="E142" s="1">
        <v>0</v>
      </c>
      <c r="F142" s="1">
        <v>0</v>
      </c>
      <c r="G142" s="2">
        <f t="shared" si="0"/>
        <v>196.68935999999999</v>
      </c>
      <c r="H142" s="2">
        <f t="shared" si="1"/>
        <v>3.999999999996362E-2</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97232.05</v>
      </c>
      <c r="D145" s="1">
        <f>'PR-RAS'!E149</f>
        <v>37054.449999999997</v>
      </c>
      <c r="E145" s="1">
        <v>0</v>
      </c>
      <c r="F145" s="1">
        <v>0</v>
      </c>
      <c r="G145" s="2">
        <f t="shared" si="0"/>
        <v>24673.096799999999</v>
      </c>
      <c r="H145" s="2">
        <f t="shared" si="1"/>
        <v>0.5</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605263.52</v>
      </c>
      <c r="D146" s="1">
        <f>'PR-RAS'!E150</f>
        <v>378746.14</v>
      </c>
      <c r="E146" s="1">
        <v>0</v>
      </c>
      <c r="F146" s="1">
        <v>0</v>
      </c>
      <c r="G146" s="2">
        <f t="shared" si="0"/>
        <v>197599.59099999999</v>
      </c>
      <c r="H146" s="2">
        <f t="shared" si="1"/>
        <v>0.61999999999534339</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207886092.85000002</v>
      </c>
      <c r="D147" s="1">
        <f>'PR-RAS'!E151</f>
        <v>228507756.66000003</v>
      </c>
      <c r="E147" s="1">
        <v>0</v>
      </c>
      <c r="F147" s="1">
        <v>0</v>
      </c>
      <c r="G147" s="2">
        <f t="shared" si="0"/>
        <v>97075634.500820011</v>
      </c>
      <c r="H147" s="2">
        <f t="shared" si="1"/>
        <v>0.48999994993209839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147967083.82999998</v>
      </c>
      <c r="D148" s="1">
        <f>'PR-RAS'!E152</f>
        <v>170500372.61000001</v>
      </c>
      <c r="E148" s="1">
        <v>0</v>
      </c>
      <c r="F148" s="1">
        <v>0</v>
      </c>
      <c r="G148" s="2">
        <f t="shared" si="0"/>
        <v>71878270.870350003</v>
      </c>
      <c r="H148" s="2">
        <f t="shared" si="1"/>
        <v>0.56000000238418579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122006378.67999999</v>
      </c>
      <c r="D149" s="1">
        <f>'PR-RAS'!E153</f>
        <v>141194336.78</v>
      </c>
      <c r="E149" s="1">
        <v>0</v>
      </c>
      <c r="F149" s="1">
        <v>0</v>
      </c>
      <c r="G149" s="2">
        <f t="shared" si="0"/>
        <v>59850467.731519997</v>
      </c>
      <c r="H149" s="2">
        <f t="shared" si="1"/>
        <v>0.54000000655651093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118401436.84999999</v>
      </c>
      <c r="D150" s="1">
        <f>'PR-RAS'!E154</f>
        <v>138529124.88999999</v>
      </c>
      <c r="E150" s="1">
        <v>0</v>
      </c>
      <c r="F150" s="1">
        <v>0</v>
      </c>
      <c r="G150" s="2">
        <f t="shared" si="0"/>
        <v>58923493.307869993</v>
      </c>
      <c r="H150" s="2">
        <f t="shared" si="1"/>
        <v>0.26000002026557922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3668.41</v>
      </c>
      <c r="D151" s="1">
        <f>'PR-RAS'!E155</f>
        <v>3528.66</v>
      </c>
      <c r="E151" s="1">
        <v>0</v>
      </c>
      <c r="F151" s="1">
        <v>0</v>
      </c>
      <c r="G151" s="2">
        <f t="shared" si="0"/>
        <v>1608.8594999999998</v>
      </c>
      <c r="H151" s="2">
        <f t="shared" si="1"/>
        <v>0.75</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2079959.3</v>
      </c>
      <c r="D152" s="1">
        <f>'PR-RAS'!E156</f>
        <v>1276901.96</v>
      </c>
      <c r="E152" s="1">
        <v>0</v>
      </c>
      <c r="F152" s="1">
        <v>0</v>
      </c>
      <c r="G152" s="2">
        <f t="shared" si="0"/>
        <v>699698.24621999997</v>
      </c>
      <c r="H152" s="2">
        <f t="shared" si="1"/>
        <v>0.34000000008381903</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1521314.12</v>
      </c>
      <c r="D153" s="1">
        <f>'PR-RAS'!E157</f>
        <v>1384781.27</v>
      </c>
      <c r="E153" s="1">
        <v>0</v>
      </c>
      <c r="F153" s="1">
        <v>0</v>
      </c>
      <c r="G153" s="2">
        <f t="shared" si="0"/>
        <v>652213.25231999997</v>
      </c>
      <c r="H153" s="2">
        <f t="shared" si="1"/>
        <v>0.39000000013038516</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7108049.4900000002</v>
      </c>
      <c r="D154" s="1">
        <f>'PR-RAS'!E158</f>
        <v>7271425.7199999997</v>
      </c>
      <c r="E154" s="1">
        <v>0</v>
      </c>
      <c r="F154" s="1">
        <v>0</v>
      </c>
      <c r="G154" s="2">
        <f t="shared" si="0"/>
        <v>3312587.8422900001</v>
      </c>
      <c r="H154" s="2">
        <f t="shared" si="1"/>
        <v>0.77000000048428774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18852655.66</v>
      </c>
      <c r="D155" s="1">
        <f>'PR-RAS'!E159</f>
        <v>22034610.109999999</v>
      </c>
      <c r="E155" s="1">
        <v>0</v>
      </c>
      <c r="F155" s="1">
        <v>0</v>
      </c>
      <c r="G155" s="2">
        <f t="shared" si="0"/>
        <v>9689968.88552</v>
      </c>
      <c r="H155" s="2">
        <f t="shared" si="1"/>
        <v>0.44999999925494194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18846094.260000002</v>
      </c>
      <c r="D157" s="1">
        <f>'PR-RAS'!E161</f>
        <v>22034490.149999999</v>
      </c>
      <c r="E157" s="1">
        <v>0</v>
      </c>
      <c r="F157" s="1">
        <v>0</v>
      </c>
      <c r="G157" s="2">
        <f t="shared" si="0"/>
        <v>9814751.63136</v>
      </c>
      <c r="H157" s="2">
        <f t="shared" si="1"/>
        <v>0.41000000014901161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6561.4</v>
      </c>
      <c r="D158" s="1">
        <f>'PR-RAS'!E162</f>
        <v>119.96</v>
      </c>
      <c r="E158" s="1">
        <v>0</v>
      </c>
      <c r="F158" s="1">
        <v>0</v>
      </c>
      <c r="G158" s="2">
        <f t="shared" si="0"/>
        <v>1067.8072399999999</v>
      </c>
      <c r="H158" s="2">
        <f t="shared" si="1"/>
        <v>0.43999999999964245</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48163211.050000012</v>
      </c>
      <c r="D159" s="1">
        <f>'PR-RAS'!E163</f>
        <v>44617209.369999997</v>
      </c>
      <c r="E159" s="1">
        <v>0</v>
      </c>
      <c r="F159" s="1">
        <v>0</v>
      </c>
      <c r="G159" s="2">
        <f t="shared" si="0"/>
        <v>21708825.506820004</v>
      </c>
      <c r="H159" s="2">
        <f t="shared" si="1"/>
        <v>0.42000000923871994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6964153.25</v>
      </c>
      <c r="D160" s="1">
        <f>'PR-RAS'!E164</f>
        <v>6125428.3699999992</v>
      </c>
      <c r="E160" s="1">
        <v>0</v>
      </c>
      <c r="F160" s="1">
        <v>0</v>
      </c>
      <c r="G160" s="2">
        <f t="shared" si="0"/>
        <v>3055186.5884099999</v>
      </c>
      <c r="H160" s="2">
        <f t="shared" si="1"/>
        <v>0.61999999918043613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1414031.48</v>
      </c>
      <c r="D161" s="1">
        <f>'PR-RAS'!E165</f>
        <v>956121.3</v>
      </c>
      <c r="E161" s="1">
        <v>0</v>
      </c>
      <c r="F161" s="1">
        <v>0</v>
      </c>
      <c r="G161" s="2">
        <f t="shared" si="0"/>
        <v>532203.85279999999</v>
      </c>
      <c r="H161" s="2">
        <f t="shared" si="1"/>
        <v>0.78000000002793968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4561221.4400000004</v>
      </c>
      <c r="D162" s="1">
        <f>'PR-RAS'!E166</f>
        <v>4426879.0999999996</v>
      </c>
      <c r="E162" s="1">
        <v>0</v>
      </c>
      <c r="F162" s="1">
        <v>0</v>
      </c>
      <c r="G162" s="2">
        <f t="shared" si="0"/>
        <v>2159811.7220400004</v>
      </c>
      <c r="H162" s="2">
        <f t="shared" si="1"/>
        <v>0.5400000000372529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838802.64</v>
      </c>
      <c r="D163" s="1">
        <f>'PR-RAS'!E167</f>
        <v>556439.01</v>
      </c>
      <c r="E163" s="1">
        <v>0</v>
      </c>
      <c r="F163" s="1">
        <v>0</v>
      </c>
      <c r="G163" s="2">
        <f t="shared" si="0"/>
        <v>316172.26692000002</v>
      </c>
      <c r="H163" s="2">
        <f t="shared" si="1"/>
        <v>0.36999999999534339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150097.69</v>
      </c>
      <c r="D164" s="1">
        <f>'PR-RAS'!E168</f>
        <v>185988.96</v>
      </c>
      <c r="E164" s="1">
        <v>0</v>
      </c>
      <c r="F164" s="1">
        <v>0</v>
      </c>
      <c r="G164" s="2">
        <f t="shared" si="0"/>
        <v>85098.324430000008</v>
      </c>
      <c r="H164" s="2">
        <f t="shared" si="1"/>
        <v>0.35000000000582077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16257008.42</v>
      </c>
      <c r="D165" s="1">
        <f>'PR-RAS'!E169</f>
        <v>14302731.210000001</v>
      </c>
      <c r="E165" s="1">
        <v>0</v>
      </c>
      <c r="F165" s="1">
        <v>0</v>
      </c>
      <c r="G165" s="2">
        <f t="shared" si="0"/>
        <v>7357445.2177600013</v>
      </c>
      <c r="H165" s="2">
        <f t="shared" si="1"/>
        <v>0.63000000081956387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1784566.17</v>
      </c>
      <c r="D166" s="1">
        <f>'PR-RAS'!E170</f>
        <v>1559775.28</v>
      </c>
      <c r="E166" s="1">
        <v>0</v>
      </c>
      <c r="F166" s="1">
        <v>0</v>
      </c>
      <c r="G166" s="2">
        <f t="shared" si="0"/>
        <v>809179.26045000006</v>
      </c>
      <c r="H166" s="2">
        <f t="shared" si="1"/>
        <v>0.44999999995343387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8782816.4299999997</v>
      </c>
      <c r="D167" s="1">
        <f>'PR-RAS'!E171</f>
        <v>7069922.7999999998</v>
      </c>
      <c r="E167" s="1">
        <v>0</v>
      </c>
      <c r="F167" s="1">
        <v>0</v>
      </c>
      <c r="G167" s="2">
        <f t="shared" si="0"/>
        <v>3805161.8969800002</v>
      </c>
      <c r="H167" s="2">
        <f t="shared" si="1"/>
        <v>0.62999999988824129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4514510.1900000004</v>
      </c>
      <c r="D168" s="1">
        <f>'PR-RAS'!E172</f>
        <v>4580790.5199999996</v>
      </c>
      <c r="E168" s="1">
        <v>0</v>
      </c>
      <c r="F168" s="1">
        <v>0</v>
      </c>
      <c r="G168" s="2">
        <f t="shared" si="0"/>
        <v>2283907.2354100002</v>
      </c>
      <c r="H168" s="2">
        <f t="shared" si="1"/>
        <v>0.67000000085681677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567424.12</v>
      </c>
      <c r="D169" s="1">
        <f>'PR-RAS'!E173</f>
        <v>496777.34</v>
      </c>
      <c r="E169" s="1">
        <v>0</v>
      </c>
      <c r="F169" s="1">
        <v>0</v>
      </c>
      <c r="G169" s="2">
        <f t="shared" si="0"/>
        <v>262244.43840000004</v>
      </c>
      <c r="H169" s="2">
        <f t="shared" si="1"/>
        <v>0.46000000002095476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497321.05</v>
      </c>
      <c r="D170" s="1">
        <f>'PR-RAS'!E174</f>
        <v>443409.22</v>
      </c>
      <c r="E170" s="1">
        <v>0</v>
      </c>
      <c r="F170" s="1">
        <v>0</v>
      </c>
      <c r="G170" s="2">
        <f t="shared" si="0"/>
        <v>233919.57381</v>
      </c>
      <c r="H170" s="2">
        <f t="shared" si="1"/>
        <v>0.26999999996041879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110370.46</v>
      </c>
      <c r="D172" s="1">
        <f>'PR-RAS'!E176</f>
        <v>152056.04999999999</v>
      </c>
      <c r="E172" s="1">
        <v>0</v>
      </c>
      <c r="F172" s="1">
        <v>0</v>
      </c>
      <c r="G172" s="2">
        <f t="shared" si="0"/>
        <v>70876.517760000002</v>
      </c>
      <c r="H172" s="2">
        <f t="shared" si="1"/>
        <v>0.50999999999476131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21698601.699999999</v>
      </c>
      <c r="D173" s="1">
        <f>'PR-RAS'!E177</f>
        <v>20118544.049999997</v>
      </c>
      <c r="E173" s="1">
        <v>0</v>
      </c>
      <c r="F173" s="1">
        <v>0</v>
      </c>
      <c r="G173" s="2">
        <f t="shared" si="0"/>
        <v>10652938.645599999</v>
      </c>
      <c r="H173" s="2">
        <f t="shared" si="1"/>
        <v>0.34999999776482582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7040344.6399999997</v>
      </c>
      <c r="D174" s="1">
        <f>'PR-RAS'!E178</f>
        <v>7447262.4100000001</v>
      </c>
      <c r="E174" s="1">
        <v>0</v>
      </c>
      <c r="F174" s="1">
        <v>0</v>
      </c>
      <c r="G174" s="2">
        <f t="shared" si="0"/>
        <v>3794732.41658</v>
      </c>
      <c r="H174" s="2">
        <f t="shared" si="1"/>
        <v>0.77000000048428774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3682032.41</v>
      </c>
      <c r="D175" s="1">
        <f>'PR-RAS'!E179</f>
        <v>4063249.04</v>
      </c>
      <c r="E175" s="1">
        <v>0</v>
      </c>
      <c r="F175" s="1">
        <v>0</v>
      </c>
      <c r="G175" s="2">
        <f t="shared" si="0"/>
        <v>2054684.3052599998</v>
      </c>
      <c r="H175" s="2">
        <f t="shared" si="1"/>
        <v>0.45000000018626451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992315.8</v>
      </c>
      <c r="D176" s="1">
        <f>'PR-RAS'!E180</f>
        <v>498660.03</v>
      </c>
      <c r="E176" s="1">
        <v>0</v>
      </c>
      <c r="F176" s="1">
        <v>0</v>
      </c>
      <c r="G176" s="2">
        <f t="shared" si="0"/>
        <v>348186.27549999999</v>
      </c>
      <c r="H176" s="2">
        <f t="shared" si="1"/>
        <v>0.22999999998137355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1284419.95</v>
      </c>
      <c r="D177" s="1">
        <f>'PR-RAS'!E181</f>
        <v>1217352.77</v>
      </c>
      <c r="E177" s="1">
        <v>0</v>
      </c>
      <c r="F177" s="1">
        <v>0</v>
      </c>
      <c r="G177" s="2">
        <f t="shared" si="0"/>
        <v>654566.08623999998</v>
      </c>
      <c r="H177" s="2">
        <f t="shared" si="1"/>
        <v>0.28000000002793968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556485.26</v>
      </c>
      <c r="D178" s="1">
        <f>'PR-RAS'!E182</f>
        <v>756287.39</v>
      </c>
      <c r="E178" s="1">
        <v>0</v>
      </c>
      <c r="F178" s="1">
        <v>0</v>
      </c>
      <c r="G178" s="2">
        <f t="shared" si="0"/>
        <v>366223.62708000001</v>
      </c>
      <c r="H178" s="2">
        <f t="shared" si="1"/>
        <v>0.65000000002328306</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1351594.16</v>
      </c>
      <c r="D179" s="1">
        <f>'PR-RAS'!E183</f>
        <v>1540862.46</v>
      </c>
      <c r="E179" s="1">
        <v>0</v>
      </c>
      <c r="F179" s="1">
        <v>0</v>
      </c>
      <c r="G179" s="2">
        <f t="shared" si="0"/>
        <v>789130.79623999994</v>
      </c>
      <c r="H179" s="2">
        <f t="shared" si="1"/>
        <v>0.61999999987892807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4333001.9000000004</v>
      </c>
      <c r="D180" s="1">
        <f>'PR-RAS'!E184</f>
        <v>1975561.94</v>
      </c>
      <c r="E180" s="1">
        <v>0</v>
      </c>
      <c r="F180" s="1">
        <v>0</v>
      </c>
      <c r="G180" s="2">
        <f t="shared" si="0"/>
        <v>1482858.51462</v>
      </c>
      <c r="H180" s="2">
        <f t="shared" si="1"/>
        <v>0.15999999968335032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771376.72</v>
      </c>
      <c r="D181" s="1">
        <f>'PR-RAS'!E185</f>
        <v>955118.18</v>
      </c>
      <c r="E181" s="1">
        <v>0</v>
      </c>
      <c r="F181" s="1">
        <v>0</v>
      </c>
      <c r="G181" s="2">
        <f t="shared" si="0"/>
        <v>482690.35440000001</v>
      </c>
      <c r="H181" s="2">
        <f t="shared" si="1"/>
        <v>0.46000000007916242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1687030.86</v>
      </c>
      <c r="D182" s="1">
        <f>'PR-RAS'!E186</f>
        <v>1664189.83</v>
      </c>
      <c r="E182" s="1">
        <v>0</v>
      </c>
      <c r="F182" s="1">
        <v>0</v>
      </c>
      <c r="G182" s="2">
        <f t="shared" si="0"/>
        <v>907789.3041200001</v>
      </c>
      <c r="H182" s="2">
        <f t="shared" si="1"/>
        <v>0.30999999982304871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998500.77</v>
      </c>
      <c r="D183" s="1">
        <f>'PR-RAS'!E187</f>
        <v>303114.31</v>
      </c>
      <c r="E183" s="1">
        <v>0</v>
      </c>
      <c r="F183" s="1">
        <v>0</v>
      </c>
      <c r="G183" s="2">
        <f t="shared" si="0"/>
        <v>292060.74898000003</v>
      </c>
      <c r="H183" s="2">
        <f t="shared" si="1"/>
        <v>0.53999999997904524</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2244946.91</v>
      </c>
      <c r="D184" s="1">
        <f>'PR-RAS'!E188</f>
        <v>3767391.4299999997</v>
      </c>
      <c r="E184" s="1">
        <v>0</v>
      </c>
      <c r="F184" s="1">
        <v>0</v>
      </c>
      <c r="G184" s="2">
        <f t="shared" si="0"/>
        <v>1789690.54791</v>
      </c>
      <c r="H184" s="2">
        <f t="shared" si="1"/>
        <v>0.51999999955296516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304959.15000000002</v>
      </c>
      <c r="D185" s="1">
        <f>'PR-RAS'!E189</f>
        <v>1790044</v>
      </c>
      <c r="E185" s="1">
        <v>0</v>
      </c>
      <c r="F185" s="1">
        <v>0</v>
      </c>
      <c r="G185" s="2">
        <f t="shared" si="0"/>
        <v>714848.67559999996</v>
      </c>
      <c r="H185" s="2">
        <f t="shared" si="1"/>
        <v>0.15000000002328306</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192272.95</v>
      </c>
      <c r="D186" s="1">
        <f>'PR-RAS'!E190</f>
        <v>242632</v>
      </c>
      <c r="E186" s="1">
        <v>0</v>
      </c>
      <c r="F186" s="1">
        <v>0</v>
      </c>
      <c r="G186" s="2">
        <f t="shared" si="0"/>
        <v>125344.33574999998</v>
      </c>
      <c r="H186" s="2">
        <f t="shared" si="1"/>
        <v>4.9999999988358468E-2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338053.87</v>
      </c>
      <c r="D187" s="1">
        <f>'PR-RAS'!E191</f>
        <v>245690.41</v>
      </c>
      <c r="E187" s="1">
        <v>0</v>
      </c>
      <c r="F187" s="1">
        <v>0</v>
      </c>
      <c r="G187" s="2">
        <f t="shared" si="0"/>
        <v>154274.85233999998</v>
      </c>
      <c r="H187" s="2">
        <f t="shared" si="1"/>
        <v>0.54000000000814907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67013.19</v>
      </c>
      <c r="D188" s="1">
        <f>'PR-RAS'!E192</f>
        <v>76681.84</v>
      </c>
      <c r="E188" s="1">
        <v>0</v>
      </c>
      <c r="F188" s="1">
        <v>0</v>
      </c>
      <c r="G188" s="2">
        <f t="shared" si="0"/>
        <v>41210.474689999995</v>
      </c>
      <c r="H188" s="2">
        <f t="shared" si="1"/>
        <v>0.35000000000582077</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244128.74</v>
      </c>
      <c r="D189" s="1">
        <f>'PR-RAS'!E193</f>
        <v>204213.62</v>
      </c>
      <c r="E189" s="1">
        <v>0</v>
      </c>
      <c r="F189" s="1">
        <v>0</v>
      </c>
      <c r="G189" s="2">
        <f t="shared" si="0"/>
        <v>122680.52424</v>
      </c>
      <c r="H189" s="2">
        <f t="shared" si="1"/>
        <v>0.64000000001396984</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359788.3</v>
      </c>
      <c r="D190" s="1">
        <f>'PR-RAS'!E194</f>
        <v>194541.61</v>
      </c>
      <c r="E190" s="1">
        <v>0</v>
      </c>
      <c r="F190" s="1">
        <v>0</v>
      </c>
      <c r="G190" s="2">
        <f t="shared" si="0"/>
        <v>141536.71728000001</v>
      </c>
      <c r="H190" s="2">
        <f t="shared" si="1"/>
        <v>0.69000000000232831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738730.71</v>
      </c>
      <c r="D191" s="1">
        <f>'PR-RAS'!E195</f>
        <v>1013587.95</v>
      </c>
      <c r="E191" s="1">
        <v>0</v>
      </c>
      <c r="F191" s="1">
        <v>0</v>
      </c>
      <c r="G191" s="2">
        <f t="shared" si="0"/>
        <v>525522.25589999999</v>
      </c>
      <c r="H191" s="2">
        <f t="shared" si="1"/>
        <v>0.34000000008381903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525657.88</v>
      </c>
      <c r="D192" s="1">
        <f>'PR-RAS'!E196</f>
        <v>314914.79000000004</v>
      </c>
      <c r="E192" s="1">
        <v>0</v>
      </c>
      <c r="F192" s="1">
        <v>0</v>
      </c>
      <c r="G192" s="2">
        <f t="shared" si="0"/>
        <v>220698.10485999999</v>
      </c>
      <c r="H192" s="2">
        <f t="shared" si="1"/>
        <v>0.32999999995809048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187551.2</v>
      </c>
      <c r="D198" s="1">
        <f>'PR-RAS'!E202</f>
        <v>143669.53</v>
      </c>
      <c r="E198" s="1">
        <v>0</v>
      </c>
      <c r="F198" s="1">
        <v>0</v>
      </c>
      <c r="G198" s="2">
        <f t="shared" si="0"/>
        <v>93553.38122000001</v>
      </c>
      <c r="H198" s="2">
        <f t="shared" si="1"/>
        <v>0.67000000001280569</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187551.2</v>
      </c>
      <c r="D201" s="1">
        <f>'PR-RAS'!E205</f>
        <v>143669.53</v>
      </c>
      <c r="E201" s="1">
        <v>0</v>
      </c>
      <c r="F201" s="1">
        <v>0</v>
      </c>
      <c r="G201" s="2">
        <f t="shared" si="0"/>
        <v>94978.052000000011</v>
      </c>
      <c r="H201" s="2">
        <f t="shared" si="1"/>
        <v>0.67000000001280569</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338106.68</v>
      </c>
      <c r="D206" s="1">
        <f>'PR-RAS'!E210</f>
        <v>171245.26</v>
      </c>
      <c r="E206" s="1">
        <v>0</v>
      </c>
      <c r="F206" s="1">
        <v>0</v>
      </c>
      <c r="G206" s="2">
        <f t="shared" si="0"/>
        <v>139522.42599999998</v>
      </c>
      <c r="H206" s="2">
        <f t="shared" si="1"/>
        <v>0.58000000001629815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97682.81</v>
      </c>
      <c r="D207" s="1">
        <f>'PR-RAS'!E211</f>
        <v>104747.48</v>
      </c>
      <c r="E207" s="1">
        <v>0</v>
      </c>
      <c r="F207" s="1">
        <v>0</v>
      </c>
      <c r="G207" s="2">
        <f t="shared" si="0"/>
        <v>63278.620620000002</v>
      </c>
      <c r="H207" s="2">
        <f t="shared" si="1"/>
        <v>0.66999999999825377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228.15</v>
      </c>
      <c r="D208" s="1">
        <f>'PR-RAS'!E212</f>
        <v>40.700000000000003</v>
      </c>
      <c r="E208" s="1">
        <v>0</v>
      </c>
      <c r="F208" s="1">
        <v>0</v>
      </c>
      <c r="G208" s="2">
        <f t="shared" si="0"/>
        <v>64.076849999999993</v>
      </c>
      <c r="H208" s="2">
        <f t="shared" si="1"/>
        <v>0.45000000000000284</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233203.91</v>
      </c>
      <c r="D209" s="1">
        <f>'PR-RAS'!E213</f>
        <v>58144.04</v>
      </c>
      <c r="E209" s="1">
        <v>0</v>
      </c>
      <c r="F209" s="1">
        <v>0</v>
      </c>
      <c r="G209" s="2">
        <f t="shared" si="0"/>
        <v>72694.33391999999</v>
      </c>
      <c r="H209" s="2">
        <f t="shared" si="1"/>
        <v>0.12999999999738066</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6991.81</v>
      </c>
      <c r="D210" s="1">
        <f>'PR-RAS'!E214</f>
        <v>8313.0400000000009</v>
      </c>
      <c r="E210" s="1">
        <v>0</v>
      </c>
      <c r="F210" s="1">
        <v>0</v>
      </c>
      <c r="G210" s="2">
        <f t="shared" si="0"/>
        <v>4936.1390100000008</v>
      </c>
      <c r="H210" s="2">
        <f t="shared" si="1"/>
        <v>0.23000000000047294</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1524214.49</v>
      </c>
      <c r="D211" s="1">
        <f>'PR-RAS'!E215</f>
        <v>2834282.59</v>
      </c>
      <c r="E211" s="1">
        <v>0</v>
      </c>
      <c r="F211" s="1">
        <v>0</v>
      </c>
      <c r="G211" s="2">
        <f t="shared" si="0"/>
        <v>1510483.7307</v>
      </c>
      <c r="H211" s="2">
        <f t="shared" si="1"/>
        <v>0.90000000013969839</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649942.94999999995</v>
      </c>
      <c r="D212" s="1">
        <f>'PR-RAS'!E216</f>
        <v>1301559.3899999999</v>
      </c>
      <c r="E212" s="1">
        <v>0</v>
      </c>
      <c r="F212" s="1">
        <v>0</v>
      </c>
      <c r="G212" s="2">
        <f t="shared" si="0"/>
        <v>686396.0250299999</v>
      </c>
      <c r="H212" s="2">
        <f t="shared" si="1"/>
        <v>0.43999999994412065</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649942.94999999995</v>
      </c>
      <c r="D214" s="1">
        <f>'PR-RAS'!E218</f>
        <v>1301559.3899999999</v>
      </c>
      <c r="E214" s="1">
        <v>0</v>
      </c>
      <c r="F214" s="1">
        <v>0</v>
      </c>
      <c r="G214" s="2">
        <f t="shared" si="0"/>
        <v>692902.14848999993</v>
      </c>
      <c r="H214" s="2">
        <f t="shared" si="1"/>
        <v>0.43999999994412065</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755601.46</v>
      </c>
      <c r="D215" s="1">
        <f>'PR-RAS'!E219</f>
        <v>1481252.75</v>
      </c>
      <c r="E215" s="1">
        <v>0</v>
      </c>
      <c r="F215" s="1">
        <v>0</v>
      </c>
      <c r="G215" s="2">
        <f t="shared" si="0"/>
        <v>795674.88943999994</v>
      </c>
      <c r="H215" s="2">
        <f t="shared" si="1"/>
        <v>0.7099999999627471</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432992.45</v>
      </c>
      <c r="D217" s="1">
        <f>'PR-RAS'!E221</f>
        <v>1145199.78</v>
      </c>
      <c r="E217" s="1">
        <v>0</v>
      </c>
      <c r="F217" s="1">
        <v>0</v>
      </c>
      <c r="G217" s="2">
        <f t="shared" si="0"/>
        <v>588252.67416000005</v>
      </c>
      <c r="H217" s="2">
        <f t="shared" si="1"/>
        <v>0.66999999998370185</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322609.01</v>
      </c>
      <c r="D218" s="1">
        <f>'PR-RAS'!E222</f>
        <v>336052.97</v>
      </c>
      <c r="E218" s="1">
        <v>0</v>
      </c>
      <c r="F218" s="1">
        <v>0</v>
      </c>
      <c r="G218" s="2">
        <f t="shared" si="0"/>
        <v>215853.14414999998</v>
      </c>
      <c r="H218" s="2">
        <f t="shared" si="1"/>
        <v>4.0000000037252903E-2</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118670.08</v>
      </c>
      <c r="D219" s="1">
        <f>'PR-RAS'!E223</f>
        <v>51470.45</v>
      </c>
      <c r="E219" s="1">
        <v>0</v>
      </c>
      <c r="F219" s="1">
        <v>0</v>
      </c>
      <c r="G219" s="2">
        <f t="shared" si="0"/>
        <v>48311.193639999998</v>
      </c>
      <c r="H219" s="2">
        <f t="shared" si="1"/>
        <v>0.52999999999883585</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4195469.08</v>
      </c>
      <c r="D220" s="1">
        <f>'PR-RAS'!E224</f>
        <v>4255102.1300000008</v>
      </c>
      <c r="E220" s="1">
        <v>0</v>
      </c>
      <c r="F220" s="1">
        <v>0</v>
      </c>
      <c r="G220" s="2">
        <f t="shared" si="0"/>
        <v>2782542.4614600004</v>
      </c>
      <c r="H220" s="2">
        <f t="shared" si="1"/>
        <v>0.21000000089406967</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157664.09</v>
      </c>
      <c r="D221" s="1">
        <f>'PR-RAS'!E225</f>
        <v>39848.199999999997</v>
      </c>
      <c r="E221" s="1">
        <v>0</v>
      </c>
      <c r="F221" s="1">
        <v>0</v>
      </c>
      <c r="G221" s="2">
        <f t="shared" si="0"/>
        <v>52219.307799999995</v>
      </c>
      <c r="H221" s="2">
        <f t="shared" si="1"/>
        <v>0.28999999999359716</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157664.09</v>
      </c>
      <c r="D222" s="1">
        <f>'PR-RAS'!E226</f>
        <v>39848.199999999997</v>
      </c>
      <c r="E222" s="1">
        <v>0</v>
      </c>
      <c r="F222" s="1">
        <v>0</v>
      </c>
      <c r="G222" s="2">
        <f t="shared" si="0"/>
        <v>52456.668290000001</v>
      </c>
      <c r="H222" s="2">
        <f t="shared" si="1"/>
        <v>0.28999999999359716</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45124</v>
      </c>
      <c r="D224" s="1">
        <f>'PR-RAS'!E228</f>
        <v>22562</v>
      </c>
      <c r="E224" s="1">
        <v>0</v>
      </c>
      <c r="F224" s="1">
        <v>0</v>
      </c>
      <c r="G224" s="2">
        <f t="shared" si="0"/>
        <v>20125.304</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45124</v>
      </c>
      <c r="D225" s="1">
        <f>'PR-RAS'!E229</f>
        <v>22562</v>
      </c>
      <c r="E225" s="1">
        <v>0</v>
      </c>
      <c r="F225" s="1">
        <v>0</v>
      </c>
      <c r="G225" s="2">
        <f t="shared" si="0"/>
        <v>20215.552</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2853478.29</v>
      </c>
      <c r="D227" s="1">
        <f>'PR-RAS'!E231</f>
        <v>2933599.43</v>
      </c>
      <c r="E227" s="1">
        <v>0</v>
      </c>
      <c r="F227" s="1">
        <v>0</v>
      </c>
      <c r="G227" s="2">
        <f t="shared" si="0"/>
        <v>1970873.0359000002</v>
      </c>
      <c r="H227" s="2">
        <f t="shared" si="1"/>
        <v>0.72000000020489097</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1866030.99</v>
      </c>
      <c r="D228" s="1">
        <f>'PR-RAS'!E232</f>
        <v>1784414.1</v>
      </c>
      <c r="E228" s="1">
        <v>0</v>
      </c>
      <c r="F228" s="1">
        <v>0</v>
      </c>
      <c r="G228" s="2">
        <f t="shared" si="0"/>
        <v>1233713.0361300001</v>
      </c>
      <c r="H228" s="2">
        <f t="shared" si="1"/>
        <v>0.11000000010244548</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987447.3</v>
      </c>
      <c r="D229" s="1">
        <f>'PR-RAS'!E233</f>
        <v>1149185.33</v>
      </c>
      <c r="E229" s="1">
        <v>0</v>
      </c>
      <c r="F229" s="1">
        <v>0</v>
      </c>
      <c r="G229" s="2">
        <f t="shared" si="0"/>
        <v>749166.49488000001</v>
      </c>
      <c r="H229" s="2">
        <f t="shared" si="1"/>
        <v>0.63000000012107193</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428533.35</v>
      </c>
      <c r="D232" s="1">
        <f>'PR-RAS'!E236</f>
        <v>386028.38</v>
      </c>
      <c r="E232" s="1">
        <v>0</v>
      </c>
      <c r="F232" s="1">
        <v>0</v>
      </c>
      <c r="G232" s="2">
        <f t="shared" si="0"/>
        <v>277336.31540999998</v>
      </c>
      <c r="H232" s="2">
        <f t="shared" si="1"/>
        <v>0.72999999998137355</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244257.12</v>
      </c>
      <c r="D233" s="1">
        <f>'PR-RAS'!E237</f>
        <v>291832.59000000003</v>
      </c>
      <c r="E233" s="1">
        <v>0</v>
      </c>
      <c r="F233" s="1">
        <v>0</v>
      </c>
      <c r="G233" s="2">
        <f t="shared" si="0"/>
        <v>192077.97360000003</v>
      </c>
      <c r="H233" s="2">
        <f t="shared" si="1"/>
        <v>0.52999999996973202</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184276.23</v>
      </c>
      <c r="D234" s="1">
        <f>'PR-RAS'!E238</f>
        <v>94195.79</v>
      </c>
      <c r="E234" s="1">
        <v>0</v>
      </c>
      <c r="F234" s="1">
        <v>0</v>
      </c>
      <c r="G234" s="2">
        <f t="shared" si="0"/>
        <v>86831.599730000002</v>
      </c>
      <c r="H234" s="2">
        <f t="shared" si="1"/>
        <v>0.44000000001688022</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710669.35000000009</v>
      </c>
      <c r="D240" s="1">
        <f>'PR-RAS'!E244</f>
        <v>873064.12000000011</v>
      </c>
      <c r="E240" s="1">
        <v>0</v>
      </c>
      <c r="F240" s="1">
        <v>0</v>
      </c>
      <c r="G240" s="2">
        <f t="shared" si="0"/>
        <v>587174.62401000003</v>
      </c>
      <c r="H240" s="2">
        <f t="shared" si="1"/>
        <v>0.47000000020489097</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478042.03</v>
      </c>
      <c r="D241" s="1">
        <f>'PR-RAS'!E245</f>
        <v>566088.68000000005</v>
      </c>
      <c r="E241" s="1">
        <v>0</v>
      </c>
      <c r="F241" s="1">
        <v>0</v>
      </c>
      <c r="G241" s="2">
        <f t="shared" si="0"/>
        <v>386452.65360000002</v>
      </c>
      <c r="H241" s="2">
        <f t="shared" si="1"/>
        <v>0.34999999997671694</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232627.32</v>
      </c>
      <c r="D242" s="1">
        <f>'PR-RAS'!E246</f>
        <v>306975.44</v>
      </c>
      <c r="E242" s="1">
        <v>0</v>
      </c>
      <c r="F242" s="1">
        <v>0</v>
      </c>
      <c r="G242" s="2">
        <f t="shared" si="0"/>
        <v>204025.34619999997</v>
      </c>
      <c r="H242" s="2">
        <f t="shared" si="1"/>
        <v>0.76000000000931323</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1718661.6099999999</v>
      </c>
      <c r="D248" s="1">
        <f>'PR-RAS'!E252</f>
        <v>2009756.1099999999</v>
      </c>
      <c r="E248" s="1">
        <v>0</v>
      </c>
      <c r="F248" s="1">
        <v>0</v>
      </c>
      <c r="G248" s="2">
        <f t="shared" si="0"/>
        <v>1417328.9360100001</v>
      </c>
      <c r="H248" s="2">
        <f t="shared" si="1"/>
        <v>0.5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1718661.6099999999</v>
      </c>
      <c r="D255" s="1">
        <f>'PR-RAS'!E259</f>
        <v>2009756.1099999999</v>
      </c>
      <c r="E255" s="1">
        <v>0</v>
      </c>
      <c r="F255" s="1">
        <v>0</v>
      </c>
      <c r="G255" s="2">
        <f t="shared" si="0"/>
        <v>1457496.15282</v>
      </c>
      <c r="H255" s="2">
        <f t="shared" si="1"/>
        <v>0.5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1180667.21</v>
      </c>
      <c r="D256" s="1">
        <f>'PR-RAS'!E260</f>
        <v>1372857.43</v>
      </c>
      <c r="E256" s="1">
        <v>0</v>
      </c>
      <c r="F256" s="1">
        <v>0</v>
      </c>
      <c r="G256" s="2">
        <f t="shared" si="0"/>
        <v>1001227.42785</v>
      </c>
      <c r="H256" s="2">
        <f t="shared" si="1"/>
        <v>0.63999999989755452</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537994.4</v>
      </c>
      <c r="D257" s="1">
        <f>'PR-RAS'!E261</f>
        <v>636898.68000000005</v>
      </c>
      <c r="E257" s="1">
        <v>0</v>
      </c>
      <c r="F257" s="1">
        <v>0</v>
      </c>
      <c r="G257" s="2">
        <f t="shared" si="0"/>
        <v>463818.69056000008</v>
      </c>
      <c r="H257" s="2">
        <f t="shared" si="1"/>
        <v>0.71999999997206032</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3791794.9100000006</v>
      </c>
      <c r="D259" s="1">
        <f>'PR-RAS'!E263</f>
        <v>3976119.0600000005</v>
      </c>
      <c r="E259" s="1">
        <v>0</v>
      </c>
      <c r="F259" s="1">
        <v>0</v>
      </c>
      <c r="G259" s="2">
        <f t="shared" si="0"/>
        <v>3029960.5217400002</v>
      </c>
      <c r="H259" s="2">
        <f t="shared" si="1"/>
        <v>0.14999999990686774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3362522.45</v>
      </c>
      <c r="D260" s="1">
        <f>'PR-RAS'!E264</f>
        <v>3520297.1500000004</v>
      </c>
      <c r="E260" s="1">
        <v>0</v>
      </c>
      <c r="F260" s="1">
        <v>0</v>
      </c>
      <c r="G260" s="2">
        <f t="shared" si="0"/>
        <v>2694407.2382499999</v>
      </c>
      <c r="H260" s="2">
        <f t="shared" si="1"/>
        <v>0.60000000055879354</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2954640.37</v>
      </c>
      <c r="D261" s="1">
        <f>'PR-RAS'!E265</f>
        <v>3319037.75</v>
      </c>
      <c r="E261" s="1">
        <v>0</v>
      </c>
      <c r="F261" s="1">
        <v>0</v>
      </c>
      <c r="G261" s="2">
        <f t="shared" si="0"/>
        <v>2494106.1262000003</v>
      </c>
      <c r="H261" s="2">
        <f t="shared" si="1"/>
        <v>0.62000000011175871</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48111.07</v>
      </c>
      <c r="D262" s="1">
        <f>'PR-RAS'!E266</f>
        <v>47511.64</v>
      </c>
      <c r="E262" s="1">
        <v>0</v>
      </c>
      <c r="F262" s="1">
        <v>0</v>
      </c>
      <c r="G262" s="2">
        <f t="shared" si="0"/>
        <v>37358.065350000004</v>
      </c>
      <c r="H262" s="2">
        <f t="shared" si="1"/>
        <v>0.43000000000029104</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359771.01</v>
      </c>
      <c r="D263" s="1">
        <f>'PR-RAS'!E267</f>
        <v>153747.76</v>
      </c>
      <c r="E263" s="1">
        <v>0</v>
      </c>
      <c r="F263" s="1">
        <v>0</v>
      </c>
      <c r="G263" s="2">
        <f t="shared" si="0"/>
        <v>174823.83086000002</v>
      </c>
      <c r="H263" s="2">
        <f t="shared" si="1"/>
        <v>0.25</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366705.24</v>
      </c>
      <c r="D264" s="1">
        <f>'PR-RAS'!E268</f>
        <v>360999.1</v>
      </c>
      <c r="E264" s="1">
        <v>0</v>
      </c>
      <c r="F264" s="1">
        <v>0</v>
      </c>
      <c r="G264" s="2">
        <f t="shared" si="0"/>
        <v>286329.00472000003</v>
      </c>
      <c r="H264" s="2">
        <f t="shared" si="1"/>
        <v>0.33999999996740371</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358824.24</v>
      </c>
      <c r="D265" s="1">
        <f>'PR-RAS'!E269</f>
        <v>352363</v>
      </c>
      <c r="E265" s="1">
        <v>0</v>
      </c>
      <c r="F265" s="1">
        <v>0</v>
      </c>
      <c r="G265" s="2">
        <f t="shared" ref="G265:G521" si="8">(B265/1000)*(C265*1+D265*2)</f>
        <v>280777.26335999998</v>
      </c>
      <c r="H265" s="2">
        <f t="shared" ref="H265:H521" si="9">ABS(C265-ROUND(C265,0))+ABS(D265-ROUND(D265,0))</f>
        <v>0.23999999999068677</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7881</v>
      </c>
      <c r="D266" s="1">
        <f>'PR-RAS'!E270</f>
        <v>8636.1</v>
      </c>
      <c r="E266" s="1">
        <v>0</v>
      </c>
      <c r="F266" s="1">
        <v>0</v>
      </c>
      <c r="G266" s="2">
        <f t="shared" si="8"/>
        <v>6665.5980000000009</v>
      </c>
      <c r="H266" s="2">
        <f t="shared" si="9"/>
        <v>0.1000000000003638</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12567.220000000001</v>
      </c>
      <c r="D269" s="1">
        <f>'PR-RAS'!E273</f>
        <v>44322.81</v>
      </c>
      <c r="E269" s="1">
        <v>0</v>
      </c>
      <c r="F269" s="1">
        <v>0</v>
      </c>
      <c r="G269" s="2">
        <f t="shared" si="8"/>
        <v>27125.041120000002</v>
      </c>
      <c r="H269" s="2">
        <f t="shared" si="9"/>
        <v>0.41000000000349246</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5982.58</v>
      </c>
      <c r="D270" s="1">
        <f>'PR-RAS'!E274</f>
        <v>37768.17</v>
      </c>
      <c r="E270" s="1">
        <v>0</v>
      </c>
      <c r="F270" s="1">
        <v>0</v>
      </c>
      <c r="G270" s="2">
        <f t="shared" si="8"/>
        <v>21928.589480000002</v>
      </c>
      <c r="H270" s="2">
        <f t="shared" si="9"/>
        <v>0.58999999999832653</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6554.64</v>
      </c>
      <c r="D272" s="1">
        <f>'PR-RAS'!E276</f>
        <v>6554.64</v>
      </c>
      <c r="E272" s="1">
        <v>0</v>
      </c>
      <c r="F272" s="1">
        <v>0</v>
      </c>
      <c r="G272" s="2">
        <f t="shared" si="8"/>
        <v>5328.9223200000006</v>
      </c>
      <c r="H272" s="2">
        <f t="shared" si="9"/>
        <v>0.71999999999934516</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30</v>
      </c>
      <c r="D274" s="1">
        <f>'PR-RAS'!E278</f>
        <v>0</v>
      </c>
      <c r="E274" s="1">
        <v>0</v>
      </c>
      <c r="F274" s="1">
        <v>0</v>
      </c>
      <c r="G274" s="2">
        <f t="shared" si="8"/>
        <v>8.1900000000000013</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50000</v>
      </c>
      <c r="D275" s="1">
        <f>'PR-RAS'!E279</f>
        <v>50500</v>
      </c>
      <c r="E275" s="1">
        <v>0</v>
      </c>
      <c r="F275" s="1">
        <v>0</v>
      </c>
      <c r="G275" s="2">
        <f t="shared" si="8"/>
        <v>41374</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50000</v>
      </c>
      <c r="D276" s="1">
        <f>'PR-RAS'!E280</f>
        <v>47500</v>
      </c>
      <c r="E276" s="1">
        <v>0</v>
      </c>
      <c r="F276" s="1">
        <v>0</v>
      </c>
      <c r="G276" s="2">
        <f t="shared" si="8"/>
        <v>39875</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3000</v>
      </c>
      <c r="E278" s="1">
        <v>0</v>
      </c>
      <c r="F278" s="1">
        <v>0</v>
      </c>
      <c r="G278" s="2">
        <f t="shared" si="8"/>
        <v>1662.0000000000002</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207886092.85000002</v>
      </c>
      <c r="D285" s="1">
        <f>'PR-RAS'!E289</f>
        <v>228507756.66000003</v>
      </c>
      <c r="E285" s="1">
        <v>0</v>
      </c>
      <c r="F285" s="1">
        <v>0</v>
      </c>
      <c r="G285" s="2">
        <f t="shared" si="8"/>
        <v>188832056.15228</v>
      </c>
      <c r="H285" s="2">
        <f t="shared" si="9"/>
        <v>0.48999994993209839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18483540.139999956</v>
      </c>
      <c r="D286" s="1">
        <f>'PR-RAS'!E290</f>
        <v>34428196.090000004</v>
      </c>
      <c r="E286" s="1">
        <v>0</v>
      </c>
      <c r="F286" s="1">
        <v>0</v>
      </c>
      <c r="G286" s="2">
        <f t="shared" si="8"/>
        <v>24891880.711199988</v>
      </c>
      <c r="H286" s="2">
        <f t="shared" si="9"/>
        <v>0.22999995946884155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424829.32</v>
      </c>
      <c r="D288" s="1">
        <f>'PR-RAS'!E292</f>
        <v>9486943.040000001</v>
      </c>
      <c r="E288" s="1">
        <v>0</v>
      </c>
      <c r="F288" s="1">
        <v>0</v>
      </c>
      <c r="G288" s="2">
        <f t="shared" si="8"/>
        <v>5567431.3198000006</v>
      </c>
      <c r="H288" s="2">
        <f t="shared" si="9"/>
        <v>0.3600000009755604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11877836.09</v>
      </c>
      <c r="D290" s="1">
        <f>'PR-RAS'!E294</f>
        <v>7596332.3399999999</v>
      </c>
      <c r="E290" s="1">
        <v>0</v>
      </c>
      <c r="F290" s="1">
        <v>0</v>
      </c>
      <c r="G290" s="2">
        <f t="shared" si="8"/>
        <v>7823374.722529999</v>
      </c>
      <c r="H290" s="2">
        <f t="shared" si="9"/>
        <v>0.42999999970197678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675099.93</v>
      </c>
      <c r="D291" s="1">
        <f>'PR-RAS'!E295</f>
        <v>498212.7</v>
      </c>
      <c r="E291" s="1">
        <v>0</v>
      </c>
      <c r="F291" s="1">
        <v>0</v>
      </c>
      <c r="G291" s="2">
        <f t="shared" si="8"/>
        <v>484742.34570000001</v>
      </c>
      <c r="H291" s="2">
        <f t="shared" si="9"/>
        <v>0.36999999993713573</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4137604.98</v>
      </c>
      <c r="D292" s="1">
        <f>'PR-RAS'!E296</f>
        <v>4664343.92</v>
      </c>
      <c r="E292" s="1">
        <v>0</v>
      </c>
      <c r="F292" s="1">
        <v>0</v>
      </c>
      <c r="G292" s="2">
        <f t="shared" si="8"/>
        <v>3918691.21062</v>
      </c>
      <c r="H292" s="2">
        <f t="shared" si="9"/>
        <v>0.10000000009313226</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278442.31</v>
      </c>
      <c r="D293" s="1">
        <f>'PR-RAS'!E298</f>
        <v>451777.74000000005</v>
      </c>
      <c r="E293" s="1">
        <v>0</v>
      </c>
      <c r="F293" s="1">
        <v>0</v>
      </c>
      <c r="G293" s="2">
        <f t="shared" si="8"/>
        <v>345143.35467999999</v>
      </c>
      <c r="H293" s="2">
        <f t="shared" si="9"/>
        <v>0.56999999994877726</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148236.89000000001</v>
      </c>
      <c r="D294" s="1">
        <f>'PR-RAS'!E299</f>
        <v>156983.70000000001</v>
      </c>
      <c r="E294" s="1">
        <v>0</v>
      </c>
      <c r="F294" s="1">
        <v>0</v>
      </c>
      <c r="G294" s="2">
        <f t="shared" si="8"/>
        <v>135425.85696999999</v>
      </c>
      <c r="H294" s="2">
        <f t="shared" si="9"/>
        <v>0.40999999997438863</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148236.89000000001</v>
      </c>
      <c r="D295" s="1">
        <f>'PR-RAS'!E300</f>
        <v>156983.70000000001</v>
      </c>
      <c r="E295" s="1">
        <v>0</v>
      </c>
      <c r="F295" s="1">
        <v>0</v>
      </c>
      <c r="G295" s="2">
        <f t="shared" si="8"/>
        <v>135888.06126000002</v>
      </c>
      <c r="H295" s="2">
        <f t="shared" si="9"/>
        <v>0.40999999997438863</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148236.89000000001</v>
      </c>
      <c r="D296" s="1">
        <f>'PR-RAS'!E301</f>
        <v>156983.70000000001</v>
      </c>
      <c r="E296" s="1">
        <v>0</v>
      </c>
      <c r="F296" s="1">
        <v>0</v>
      </c>
      <c r="G296" s="2">
        <f t="shared" si="8"/>
        <v>136350.26555000001</v>
      </c>
      <c r="H296" s="2">
        <f t="shared" si="9"/>
        <v>0.40999999997438863</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130205.42</v>
      </c>
      <c r="D306" s="1">
        <f>'PR-RAS'!E311</f>
        <v>294794.04000000004</v>
      </c>
      <c r="E306" s="1">
        <v>0</v>
      </c>
      <c r="F306" s="1">
        <v>0</v>
      </c>
      <c r="G306" s="2">
        <f t="shared" si="8"/>
        <v>219537.01750000002</v>
      </c>
      <c r="H306" s="2">
        <f t="shared" si="9"/>
        <v>0.46000000003550667</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82972.899999999994</v>
      </c>
      <c r="D307" s="1">
        <f>'PR-RAS'!E312</f>
        <v>251302.26</v>
      </c>
      <c r="E307" s="1">
        <v>0</v>
      </c>
      <c r="F307" s="1">
        <v>0</v>
      </c>
      <c r="G307" s="2">
        <f t="shared" si="8"/>
        <v>179186.69052</v>
      </c>
      <c r="H307" s="2">
        <f t="shared" si="9"/>
        <v>0.36000000001513399</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42985.54</v>
      </c>
      <c r="D308" s="1">
        <f>'PR-RAS'!E313</f>
        <v>170990.26</v>
      </c>
      <c r="E308" s="1">
        <v>0</v>
      </c>
      <c r="F308" s="1">
        <v>0</v>
      </c>
      <c r="G308" s="2">
        <f t="shared" si="8"/>
        <v>118184.58042</v>
      </c>
      <c r="H308" s="2">
        <f t="shared" si="9"/>
        <v>0.72000000000844011</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39987.360000000001</v>
      </c>
      <c r="D309" s="1">
        <f>'PR-RAS'!E314</f>
        <v>80312</v>
      </c>
      <c r="E309" s="1">
        <v>0</v>
      </c>
      <c r="F309" s="1">
        <v>0</v>
      </c>
      <c r="G309" s="2">
        <f t="shared" si="8"/>
        <v>61788.298879999995</v>
      </c>
      <c r="H309" s="2">
        <f t="shared" si="9"/>
        <v>0.36000000000058208</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37048.92</v>
      </c>
      <c r="D312" s="1">
        <f>'PR-RAS'!E317</f>
        <v>3834.12</v>
      </c>
      <c r="E312" s="1">
        <v>0</v>
      </c>
      <c r="F312" s="1">
        <v>0</v>
      </c>
      <c r="G312" s="2">
        <f t="shared" si="8"/>
        <v>13907.036759999999</v>
      </c>
      <c r="H312" s="2">
        <f t="shared" si="9"/>
        <v>0.20000000000163709</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112</v>
      </c>
      <c r="D313" s="1">
        <f>'PR-RAS'!E318</f>
        <v>2173.12</v>
      </c>
      <c r="E313" s="1">
        <v>0</v>
      </c>
      <c r="F313" s="1">
        <v>0</v>
      </c>
      <c r="G313" s="2">
        <f t="shared" si="8"/>
        <v>1390.9708799999999</v>
      </c>
      <c r="H313" s="2">
        <f t="shared" si="9"/>
        <v>0.11999999999989086</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295</v>
      </c>
      <c r="D314" s="1">
        <f>'PR-RAS'!E319</f>
        <v>360</v>
      </c>
      <c r="E314" s="1">
        <v>0</v>
      </c>
      <c r="F314" s="1">
        <v>0</v>
      </c>
      <c r="G314" s="2">
        <f t="shared" si="8"/>
        <v>317.69499999999999</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6043.92</v>
      </c>
      <c r="D316" s="1">
        <f>'PR-RAS'!E321</f>
        <v>0</v>
      </c>
      <c r="E316" s="1">
        <v>0</v>
      </c>
      <c r="F316" s="1">
        <v>0</v>
      </c>
      <c r="G316" s="2">
        <f t="shared" si="8"/>
        <v>1903.8348000000001</v>
      </c>
      <c r="H316" s="2">
        <f t="shared" si="9"/>
        <v>7.999999999992724E-2</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17896</v>
      </c>
      <c r="D317" s="1">
        <f>'PR-RAS'!E322</f>
        <v>250</v>
      </c>
      <c r="E317" s="1">
        <v>0</v>
      </c>
      <c r="F317" s="1">
        <v>0</v>
      </c>
      <c r="G317" s="2">
        <f t="shared" si="8"/>
        <v>5813.1360000000004</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12702</v>
      </c>
      <c r="D319" s="1">
        <f>'PR-RAS'!E324</f>
        <v>1051</v>
      </c>
      <c r="E319" s="1">
        <v>0</v>
      </c>
      <c r="F319" s="1">
        <v>0</v>
      </c>
      <c r="G319" s="2">
        <f t="shared" si="8"/>
        <v>4707.6720000000005</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10183.6</v>
      </c>
      <c r="D321" s="1">
        <f>'PR-RAS'!E326</f>
        <v>39657.660000000003</v>
      </c>
      <c r="E321" s="1">
        <v>0</v>
      </c>
      <c r="F321" s="1">
        <v>0</v>
      </c>
      <c r="G321" s="2">
        <f t="shared" si="8"/>
        <v>28639.654400000003</v>
      </c>
      <c r="H321" s="2">
        <f t="shared" si="9"/>
        <v>0.73999999999614374</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10183.6</v>
      </c>
      <c r="D322" s="1">
        <f>'PR-RAS'!E327</f>
        <v>39657.660000000003</v>
      </c>
      <c r="E322" s="1">
        <v>0</v>
      </c>
      <c r="F322" s="1">
        <v>0</v>
      </c>
      <c r="G322" s="2">
        <f t="shared" si="8"/>
        <v>28729.153320000005</v>
      </c>
      <c r="H322" s="2">
        <f t="shared" si="9"/>
        <v>0.73999999999614374</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22788513.240000002</v>
      </c>
      <c r="D345" s="1">
        <f>'PR-RAS'!E350</f>
        <v>20718884.07</v>
      </c>
      <c r="E345" s="1">
        <v>0</v>
      </c>
      <c r="F345" s="1">
        <v>0</v>
      </c>
      <c r="G345" s="2">
        <f t="shared" si="8"/>
        <v>22093840.794719998</v>
      </c>
      <c r="H345" s="2">
        <f t="shared" si="9"/>
        <v>0.31000000238418579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260619.07</v>
      </c>
      <c r="D346" s="1">
        <f>'PR-RAS'!E351</f>
        <v>204706.85</v>
      </c>
      <c r="E346" s="1">
        <v>0</v>
      </c>
      <c r="F346" s="1">
        <v>0</v>
      </c>
      <c r="G346" s="2">
        <f t="shared" si="8"/>
        <v>231161.30564999999</v>
      </c>
      <c r="H346" s="2">
        <f t="shared" si="9"/>
        <v>0.22000000000116415</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1600</v>
      </c>
      <c r="D347" s="1">
        <f>'PR-RAS'!E352</f>
        <v>190000</v>
      </c>
      <c r="E347" s="1">
        <v>0</v>
      </c>
      <c r="F347" s="1">
        <v>0</v>
      </c>
      <c r="G347" s="2">
        <f t="shared" si="8"/>
        <v>132033.59999999998</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1600</v>
      </c>
      <c r="D348" s="1">
        <f>'PR-RAS'!E353</f>
        <v>190000</v>
      </c>
      <c r="E348" s="1">
        <v>0</v>
      </c>
      <c r="F348" s="1">
        <v>0</v>
      </c>
      <c r="G348" s="2">
        <f t="shared" si="8"/>
        <v>132415.19999999998</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259019.07</v>
      </c>
      <c r="D351" s="1">
        <f>'PR-RAS'!E356</f>
        <v>14706.85</v>
      </c>
      <c r="E351" s="1">
        <v>0</v>
      </c>
      <c r="F351" s="1">
        <v>0</v>
      </c>
      <c r="G351" s="2">
        <f t="shared" si="8"/>
        <v>100951.46950000001</v>
      </c>
      <c r="H351" s="2">
        <f t="shared" si="9"/>
        <v>0.22000000000662112</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255012.48000000001</v>
      </c>
      <c r="D354" s="1">
        <f>'PR-RAS'!E359</f>
        <v>12006.85</v>
      </c>
      <c r="E354" s="1">
        <v>0</v>
      </c>
      <c r="F354" s="1">
        <v>0</v>
      </c>
      <c r="G354" s="2">
        <f t="shared" si="8"/>
        <v>98496.241539999988</v>
      </c>
      <c r="H354" s="2">
        <f t="shared" si="9"/>
        <v>0.63000000001011358</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2700</v>
      </c>
      <c r="E355" s="1">
        <v>0</v>
      </c>
      <c r="F355" s="1">
        <v>0</v>
      </c>
      <c r="G355" s="2">
        <f t="shared" si="8"/>
        <v>1911.6</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4006.59</v>
      </c>
      <c r="D357" s="1">
        <f>'PR-RAS'!E362</f>
        <v>0</v>
      </c>
      <c r="E357" s="1">
        <v>0</v>
      </c>
      <c r="F357" s="1">
        <v>0</v>
      </c>
      <c r="G357" s="2">
        <f t="shared" si="8"/>
        <v>1426.3460399999999</v>
      </c>
      <c r="H357" s="2">
        <f t="shared" si="9"/>
        <v>0.40999999999985448</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20051492.850000001</v>
      </c>
      <c r="D358" s="1">
        <f>'PR-RAS'!E363</f>
        <v>18569702.640000001</v>
      </c>
      <c r="E358" s="1">
        <v>0</v>
      </c>
      <c r="F358" s="1">
        <v>0</v>
      </c>
      <c r="G358" s="2">
        <f t="shared" si="8"/>
        <v>20417150.632410001</v>
      </c>
      <c r="H358" s="2">
        <f t="shared" si="9"/>
        <v>0.50999999791383743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11290656.85</v>
      </c>
      <c r="D359" s="1">
        <f>'PR-RAS'!E364</f>
        <v>12472535.689999999</v>
      </c>
      <c r="E359" s="1">
        <v>0</v>
      </c>
      <c r="F359" s="1">
        <v>0</v>
      </c>
      <c r="G359" s="2">
        <f t="shared" si="8"/>
        <v>12972390.706339998</v>
      </c>
      <c r="H359" s="2">
        <f t="shared" si="9"/>
        <v>0.46000000089406967</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27225.77</v>
      </c>
      <c r="E360" s="1">
        <v>0</v>
      </c>
      <c r="F360" s="1">
        <v>0</v>
      </c>
      <c r="G360" s="2">
        <f t="shared" si="8"/>
        <v>19548.102859999999</v>
      </c>
      <c r="H360" s="2">
        <f t="shared" si="9"/>
        <v>0.22999999999956344</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10180482.32</v>
      </c>
      <c r="D361" s="1">
        <f>'PR-RAS'!E366</f>
        <v>8062080.8499999996</v>
      </c>
      <c r="E361" s="1">
        <v>0</v>
      </c>
      <c r="F361" s="1">
        <v>0</v>
      </c>
      <c r="G361" s="2">
        <f t="shared" si="8"/>
        <v>9469671.8471999988</v>
      </c>
      <c r="H361" s="2">
        <f t="shared" si="9"/>
        <v>0.47000000067055225</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3625</v>
      </c>
      <c r="D362" s="1">
        <f>'PR-RAS'!E367</f>
        <v>0</v>
      </c>
      <c r="E362" s="1">
        <v>0</v>
      </c>
      <c r="F362" s="1">
        <v>0</v>
      </c>
      <c r="G362" s="2">
        <f t="shared" si="8"/>
        <v>1308.625</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1106549.53</v>
      </c>
      <c r="D363" s="1">
        <f>'PR-RAS'!E368</f>
        <v>4383229.07</v>
      </c>
      <c r="E363" s="1">
        <v>0</v>
      </c>
      <c r="F363" s="1">
        <v>0</v>
      </c>
      <c r="G363" s="2">
        <f t="shared" si="8"/>
        <v>3574028.77654</v>
      </c>
      <c r="H363" s="2">
        <f t="shared" si="9"/>
        <v>0.54000000027008355</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7566843.6200000001</v>
      </c>
      <c r="D364" s="1">
        <f>'PR-RAS'!E369</f>
        <v>3658381.9400000004</v>
      </c>
      <c r="E364" s="1">
        <v>0</v>
      </c>
      <c r="F364" s="1">
        <v>0</v>
      </c>
      <c r="G364" s="2">
        <f t="shared" si="8"/>
        <v>5402749.5225</v>
      </c>
      <c r="H364" s="2">
        <f t="shared" si="9"/>
        <v>0.43999999947845936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2937645.19</v>
      </c>
      <c r="D365" s="1">
        <f>'PR-RAS'!E370</f>
        <v>1917154.34</v>
      </c>
      <c r="E365" s="1">
        <v>0</v>
      </c>
      <c r="F365" s="1">
        <v>0</v>
      </c>
      <c r="G365" s="2">
        <f t="shared" si="8"/>
        <v>2464991.2086800002</v>
      </c>
      <c r="H365" s="2">
        <f t="shared" si="9"/>
        <v>0.53000000002793968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84572.9</v>
      </c>
      <c r="D366" s="1">
        <f>'PR-RAS'!E371</f>
        <v>38013.949999999997</v>
      </c>
      <c r="E366" s="1">
        <v>0</v>
      </c>
      <c r="F366" s="1">
        <v>0</v>
      </c>
      <c r="G366" s="2">
        <f t="shared" si="8"/>
        <v>58619.291999999994</v>
      </c>
      <c r="H366" s="2">
        <f t="shared" si="9"/>
        <v>0.15000000000873115</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224757.18</v>
      </c>
      <c r="D367" s="1">
        <f>'PR-RAS'!E372</f>
        <v>188936.68</v>
      </c>
      <c r="E367" s="1">
        <v>0</v>
      </c>
      <c r="F367" s="1">
        <v>0</v>
      </c>
      <c r="G367" s="2">
        <f t="shared" si="8"/>
        <v>220562.77764000001</v>
      </c>
      <c r="H367" s="2">
        <f t="shared" si="9"/>
        <v>0.5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1330848.71</v>
      </c>
      <c r="D368" s="1">
        <f>'PR-RAS'!E373</f>
        <v>431785.72</v>
      </c>
      <c r="E368" s="1">
        <v>0</v>
      </c>
      <c r="F368" s="1">
        <v>0</v>
      </c>
      <c r="G368" s="2">
        <f t="shared" si="8"/>
        <v>805352.19504999998</v>
      </c>
      <c r="H368" s="2">
        <f t="shared" si="9"/>
        <v>0.57000000006519258</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56518.53</v>
      </c>
      <c r="D369" s="1">
        <f>'PR-RAS'!E374</f>
        <v>61104.31</v>
      </c>
      <c r="E369" s="1">
        <v>0</v>
      </c>
      <c r="F369" s="1">
        <v>0</v>
      </c>
      <c r="G369" s="2">
        <f t="shared" si="8"/>
        <v>65771.591199999995</v>
      </c>
      <c r="H369" s="2">
        <f t="shared" si="9"/>
        <v>0.77999999999883585</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166673.1</v>
      </c>
      <c r="D370" s="1">
        <f>'PR-RAS'!E375</f>
        <v>153924.60999999999</v>
      </c>
      <c r="E370" s="1">
        <v>0</v>
      </c>
      <c r="F370" s="1">
        <v>0</v>
      </c>
      <c r="G370" s="2">
        <f t="shared" si="8"/>
        <v>175098.73607999997</v>
      </c>
      <c r="H370" s="2">
        <f t="shared" si="9"/>
        <v>0.4900000000197906</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2765828.01</v>
      </c>
      <c r="D371" s="1">
        <f>'PR-RAS'!E376</f>
        <v>867462.33</v>
      </c>
      <c r="E371" s="1">
        <v>0</v>
      </c>
      <c r="F371" s="1">
        <v>0</v>
      </c>
      <c r="G371" s="2">
        <f t="shared" si="8"/>
        <v>1665278.4879000001</v>
      </c>
      <c r="H371" s="2">
        <f t="shared" si="9"/>
        <v>0.33999999973457307</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654397.25</v>
      </c>
      <c r="D373" s="1">
        <f>'PR-RAS'!E378</f>
        <v>1638984.12</v>
      </c>
      <c r="E373" s="1">
        <v>0</v>
      </c>
      <c r="F373" s="1">
        <v>0</v>
      </c>
      <c r="G373" s="2">
        <f t="shared" si="8"/>
        <v>1462839.9622800001</v>
      </c>
      <c r="H373" s="2">
        <f t="shared" si="9"/>
        <v>0.37000000011175871</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654397.25</v>
      </c>
      <c r="D374" s="1">
        <f>'PR-RAS'!E379</f>
        <v>1638984.12</v>
      </c>
      <c r="E374" s="1">
        <v>0</v>
      </c>
      <c r="F374" s="1">
        <v>0</v>
      </c>
      <c r="G374" s="2">
        <f t="shared" si="8"/>
        <v>1466772.3277700001</v>
      </c>
      <c r="H374" s="2">
        <f t="shared" si="9"/>
        <v>0.37000000011175871</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476880.17</v>
      </c>
      <c r="D378" s="1">
        <f>'PR-RAS'!E383</f>
        <v>600959.06999999995</v>
      </c>
      <c r="E378" s="1">
        <v>0</v>
      </c>
      <c r="F378" s="1">
        <v>0</v>
      </c>
      <c r="G378" s="2">
        <f t="shared" si="8"/>
        <v>632906.96286999993</v>
      </c>
      <c r="H378" s="2">
        <f t="shared" si="9"/>
        <v>0.23999999993247911</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467755.17</v>
      </c>
      <c r="D379" s="1">
        <f>'PR-RAS'!E384</f>
        <v>568794.56999999995</v>
      </c>
      <c r="E379" s="1">
        <v>0</v>
      </c>
      <c r="F379" s="1">
        <v>0</v>
      </c>
      <c r="G379" s="2">
        <f t="shared" si="8"/>
        <v>606820.14917999995</v>
      </c>
      <c r="H379" s="2">
        <f t="shared" si="9"/>
        <v>0.6000000000349246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9125</v>
      </c>
      <c r="D380" s="1">
        <f>'PR-RAS'!E385</f>
        <v>32164.5</v>
      </c>
      <c r="E380" s="1">
        <v>0</v>
      </c>
      <c r="F380" s="1">
        <v>0</v>
      </c>
      <c r="G380" s="2">
        <f t="shared" si="8"/>
        <v>27839.065999999999</v>
      </c>
      <c r="H380" s="2">
        <f t="shared" si="9"/>
        <v>0.5</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1926.29</v>
      </c>
      <c r="D383" s="1">
        <f>'PR-RAS'!E388</f>
        <v>2613.54</v>
      </c>
      <c r="E383" s="1">
        <v>0</v>
      </c>
      <c r="F383" s="1">
        <v>0</v>
      </c>
      <c r="G383" s="2">
        <f t="shared" si="8"/>
        <v>2732.58734</v>
      </c>
      <c r="H383" s="2">
        <f t="shared" si="9"/>
        <v>0.75</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1926.29</v>
      </c>
      <c r="D384" s="1">
        <f>'PR-RAS'!E389</f>
        <v>2613.54</v>
      </c>
      <c r="E384" s="1">
        <v>0</v>
      </c>
      <c r="F384" s="1">
        <v>0</v>
      </c>
      <c r="G384" s="2">
        <f t="shared" si="8"/>
        <v>2739.74071</v>
      </c>
      <c r="H384" s="2">
        <f t="shared" si="9"/>
        <v>0.75</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60788.67</v>
      </c>
      <c r="D386" s="1">
        <f>'PR-RAS'!E391</f>
        <v>196228.28</v>
      </c>
      <c r="E386" s="1">
        <v>0</v>
      </c>
      <c r="F386" s="1">
        <v>0</v>
      </c>
      <c r="G386" s="2">
        <f t="shared" si="8"/>
        <v>174499.41355</v>
      </c>
      <c r="H386" s="2">
        <f t="shared" si="9"/>
        <v>0.61000000000058208</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30543.06</v>
      </c>
      <c r="D388" s="1">
        <f>'PR-RAS'!E393</f>
        <v>105591.97</v>
      </c>
      <c r="E388" s="1">
        <v>0</v>
      </c>
      <c r="F388" s="1">
        <v>0</v>
      </c>
      <c r="G388" s="2">
        <f t="shared" si="8"/>
        <v>93548.349000000002</v>
      </c>
      <c r="H388" s="2">
        <f t="shared" si="9"/>
        <v>9.0000000000145519E-2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30245.61</v>
      </c>
      <c r="D390" s="1">
        <f>'PR-RAS'!E395</f>
        <v>90636.31</v>
      </c>
      <c r="E390" s="1">
        <v>0</v>
      </c>
      <c r="F390" s="1">
        <v>0</v>
      </c>
      <c r="G390" s="2">
        <f t="shared" si="8"/>
        <v>82280.591469999999</v>
      </c>
      <c r="H390" s="2">
        <f t="shared" si="9"/>
        <v>0.69999999999708962</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2476401.3199999998</v>
      </c>
      <c r="D397" s="1">
        <f>'PR-RAS'!E402</f>
        <v>1944474.58</v>
      </c>
      <c r="E397" s="1">
        <v>0</v>
      </c>
      <c r="F397" s="1">
        <v>0</v>
      </c>
      <c r="G397" s="2">
        <f t="shared" si="8"/>
        <v>2520678.7900800002</v>
      </c>
      <c r="H397" s="2">
        <f t="shared" si="9"/>
        <v>0.73999999975785613</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2459834.34</v>
      </c>
      <c r="D398" s="1">
        <f>'PR-RAS'!E403</f>
        <v>1943236.24</v>
      </c>
      <c r="E398" s="1">
        <v>0</v>
      </c>
      <c r="F398" s="1">
        <v>0</v>
      </c>
      <c r="G398" s="2">
        <f t="shared" si="8"/>
        <v>2519483.8075400004</v>
      </c>
      <c r="H398" s="2">
        <f t="shared" si="9"/>
        <v>0.57999999984167516</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16566.98</v>
      </c>
      <c r="D399" s="1">
        <f>'PR-RAS'!E404</f>
        <v>1238.3399999999999</v>
      </c>
      <c r="E399" s="1">
        <v>0</v>
      </c>
      <c r="F399" s="1">
        <v>0</v>
      </c>
      <c r="G399" s="2">
        <f t="shared" si="8"/>
        <v>7579.3766800000003</v>
      </c>
      <c r="H399" s="2">
        <f t="shared" si="9"/>
        <v>0.3600000000003547</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22510070.930000003</v>
      </c>
      <c r="D403" s="1">
        <f>'PR-RAS'!E408</f>
        <v>20267106.330000002</v>
      </c>
      <c r="E403" s="1">
        <v>0</v>
      </c>
      <c r="F403" s="1">
        <v>0</v>
      </c>
      <c r="G403" s="2">
        <f t="shared" si="8"/>
        <v>25343802.003180005</v>
      </c>
      <c r="H403" s="2">
        <f t="shared" si="9"/>
        <v>0.39999999850988388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4601652.93</v>
      </c>
      <c r="D405" s="1">
        <f>'PR-RAS'!E410</f>
        <v>7332679.9500000002</v>
      </c>
      <c r="E405" s="1">
        <v>0</v>
      </c>
      <c r="F405" s="1">
        <v>0</v>
      </c>
      <c r="G405" s="2">
        <f t="shared" si="8"/>
        <v>7783873.1833199998</v>
      </c>
      <c r="H405" s="2">
        <f t="shared" si="9"/>
        <v>0.12000000011175871</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60666.21</v>
      </c>
      <c r="D406" s="1">
        <f>'PR-RAS'!E411</f>
        <v>34687.96</v>
      </c>
      <c r="E406" s="1">
        <v>0</v>
      </c>
      <c r="F406" s="1">
        <v>0</v>
      </c>
      <c r="G406" s="2">
        <f t="shared" si="8"/>
        <v>52667.062650000007</v>
      </c>
      <c r="H406" s="2">
        <f t="shared" si="9"/>
        <v>0.25</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226648075.29999998</v>
      </c>
      <c r="D407" s="1">
        <f>'PR-RAS'!E412</f>
        <v>263387730.49000004</v>
      </c>
      <c r="E407" s="1">
        <v>0</v>
      </c>
      <c r="F407" s="1">
        <v>0</v>
      </c>
      <c r="G407" s="2">
        <f t="shared" si="8"/>
        <v>305889955.72968006</v>
      </c>
      <c r="H407" s="2">
        <f t="shared" si="9"/>
        <v>0.79000002145767212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230674606.09000003</v>
      </c>
      <c r="D408" s="1">
        <f>'PR-RAS'!E413</f>
        <v>249226640.73000002</v>
      </c>
      <c r="E408" s="1">
        <v>0</v>
      </c>
      <c r="F408" s="1">
        <v>0</v>
      </c>
      <c r="G408" s="2">
        <f t="shared" si="8"/>
        <v>296755050.23285002</v>
      </c>
      <c r="H408" s="2">
        <f t="shared" si="9"/>
        <v>0.36000001430511475</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14161089.76000002</v>
      </c>
      <c r="E409" s="1">
        <v>0</v>
      </c>
      <c r="F409" s="1">
        <v>0</v>
      </c>
      <c r="G409" s="2">
        <f t="shared" si="8"/>
        <v>11555449.244160015</v>
      </c>
      <c r="H409" s="2">
        <f t="shared" si="9"/>
        <v>0.23999997973442078</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4026530.7900000513</v>
      </c>
      <c r="D410" s="1">
        <f>'PR-RAS'!E415</f>
        <v>0</v>
      </c>
      <c r="E410" s="1">
        <v>0</v>
      </c>
      <c r="F410" s="1">
        <v>0</v>
      </c>
      <c r="G410" s="2">
        <f t="shared" si="8"/>
        <v>1646851.093110021</v>
      </c>
      <c r="H410" s="2">
        <f t="shared" si="9"/>
        <v>0.20999994874000549</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2154263.0900000008</v>
      </c>
      <c r="E411" s="1">
        <v>0</v>
      </c>
      <c r="F411" s="1">
        <v>0</v>
      </c>
      <c r="G411" s="2">
        <f t="shared" si="8"/>
        <v>1766495.7338000005</v>
      </c>
      <c r="H411" s="2">
        <f t="shared" si="9"/>
        <v>9.0000000782310963E-2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4176823.61</v>
      </c>
      <c r="D412" s="1">
        <f>'PR-RAS'!E417</f>
        <v>0</v>
      </c>
      <c r="E412" s="1">
        <v>0</v>
      </c>
      <c r="F412" s="1">
        <v>0</v>
      </c>
      <c r="G412" s="2">
        <f t="shared" si="8"/>
        <v>1716674.5037099998</v>
      </c>
      <c r="H412" s="2">
        <f t="shared" si="9"/>
        <v>0.39000000013038516</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11938502.300000001</v>
      </c>
      <c r="D413" s="1">
        <f>'PR-RAS'!E418</f>
        <v>7631020.2999999998</v>
      </c>
      <c r="E413" s="1">
        <v>0</v>
      </c>
      <c r="F413" s="1">
        <v>0</v>
      </c>
      <c r="G413" s="2">
        <f t="shared" si="8"/>
        <v>11206623.674799999</v>
      </c>
      <c r="H413" s="2">
        <f t="shared" si="9"/>
        <v>0.60000000055879354</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6157294.3300000001</v>
      </c>
      <c r="D414" s="1">
        <f>'PR-RAS'!E420</f>
        <v>36321.589999999997</v>
      </c>
      <c r="E414" s="1">
        <v>0</v>
      </c>
      <c r="F414" s="1">
        <v>0</v>
      </c>
      <c r="G414" s="2">
        <f t="shared" si="8"/>
        <v>2572964.1916299998</v>
      </c>
      <c r="H414" s="2">
        <f t="shared" si="9"/>
        <v>0.74000000007799827</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16389.439999999999</v>
      </c>
      <c r="D415" s="1">
        <f>'PR-RAS'!E421</f>
        <v>5850.22</v>
      </c>
      <c r="E415" s="1">
        <v>0</v>
      </c>
      <c r="F415" s="1">
        <v>0</v>
      </c>
      <c r="G415" s="2">
        <f t="shared" si="8"/>
        <v>11629.210319999998</v>
      </c>
      <c r="H415" s="2">
        <f t="shared" si="9"/>
        <v>0.65999999999894499</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16389.439999999999</v>
      </c>
      <c r="D421" s="1">
        <f>'PR-RAS'!E427</f>
        <v>5850.22</v>
      </c>
      <c r="E421" s="1">
        <v>0</v>
      </c>
      <c r="F421" s="1">
        <v>0</v>
      </c>
      <c r="G421" s="2">
        <f t="shared" si="8"/>
        <v>11797.749599999999</v>
      </c>
      <c r="H421" s="2">
        <f t="shared" si="9"/>
        <v>0.65999999999894499</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16389.439999999999</v>
      </c>
      <c r="D422" s="1">
        <f>'PR-RAS'!E428</f>
        <v>5850.22</v>
      </c>
      <c r="E422" s="1">
        <v>0</v>
      </c>
      <c r="F422" s="1">
        <v>0</v>
      </c>
      <c r="G422" s="2">
        <f t="shared" si="8"/>
        <v>11825.839479999999</v>
      </c>
      <c r="H422" s="2">
        <f t="shared" si="9"/>
        <v>0.65999999999894499</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17258.52</v>
      </c>
      <c r="D466" s="1">
        <f>'PR-RAS'!E472</f>
        <v>30471.37</v>
      </c>
      <c r="E466" s="1">
        <v>0</v>
      </c>
      <c r="F466" s="1">
        <v>0</v>
      </c>
      <c r="G466" s="2">
        <f t="shared" si="8"/>
        <v>36363.585899999998</v>
      </c>
      <c r="H466" s="2">
        <f t="shared" si="9"/>
        <v>0.84999999999854481</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17258.52</v>
      </c>
      <c r="D475" s="1">
        <f>'PR-RAS'!E481</f>
        <v>30471.37</v>
      </c>
      <c r="E475" s="1">
        <v>0</v>
      </c>
      <c r="F475" s="1">
        <v>0</v>
      </c>
      <c r="G475" s="2">
        <f t="shared" si="8"/>
        <v>37067.397239999998</v>
      </c>
      <c r="H475" s="2">
        <f t="shared" si="9"/>
        <v>0.84999999999854481</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17258.52</v>
      </c>
      <c r="D476" s="1">
        <f>'PR-RAS'!E482</f>
        <v>30471.37</v>
      </c>
      <c r="E476" s="1">
        <v>0</v>
      </c>
      <c r="F476" s="1">
        <v>0</v>
      </c>
      <c r="G476" s="2">
        <f t="shared" si="8"/>
        <v>37145.598499999993</v>
      </c>
      <c r="H476" s="2">
        <f t="shared" si="9"/>
        <v>0.84999999999854481</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6123646.3700000001</v>
      </c>
      <c r="D478" s="1">
        <f>'PR-RAS'!E484</f>
        <v>0</v>
      </c>
      <c r="E478" s="1">
        <v>0</v>
      </c>
      <c r="F478" s="1">
        <v>0</v>
      </c>
      <c r="G478" s="2">
        <f t="shared" si="8"/>
        <v>2920979.31849</v>
      </c>
      <c r="H478" s="2">
        <f t="shared" si="9"/>
        <v>0.37000000011175871</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6123646.3700000001</v>
      </c>
      <c r="D489" s="1">
        <f>'PR-RAS'!E495</f>
        <v>0</v>
      </c>
      <c r="E489" s="1">
        <v>0</v>
      </c>
      <c r="F489" s="1">
        <v>0</v>
      </c>
      <c r="G489" s="2">
        <f t="shared" si="8"/>
        <v>2988339.4285599999</v>
      </c>
      <c r="H489" s="2">
        <f t="shared" si="9"/>
        <v>0.37000000011175871</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6123646.3700000001</v>
      </c>
      <c r="D492" s="1">
        <f>'PR-RAS'!E498</f>
        <v>0</v>
      </c>
      <c r="E492" s="1">
        <v>0</v>
      </c>
      <c r="F492" s="1">
        <v>0</v>
      </c>
      <c r="G492" s="2">
        <f t="shared" si="8"/>
        <v>3006710.3676700001</v>
      </c>
      <c r="H492" s="2">
        <f t="shared" si="9"/>
        <v>0.37000000011175871</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5579471.9800000004</v>
      </c>
      <c r="D522" s="1">
        <f>'PR-RAS'!E528</f>
        <v>6271306.3200000003</v>
      </c>
      <c r="E522" s="1">
        <v>0</v>
      </c>
      <c r="F522" s="1">
        <v>0</v>
      </c>
      <c r="G522" s="2">
        <f t="shared" ref="G522:G809" si="10">(B522/1000)*(C522*1+D522*2)</f>
        <v>9441606.0870200004</v>
      </c>
      <c r="H522" s="2">
        <f t="shared" ref="H522:H809" si="11">ABS(C522-ROUND(C522,0))+ABS(D522-ROUND(D522,0))</f>
        <v>0.33999999985098839</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209699.77</v>
      </c>
      <c r="D523" s="1">
        <f>'PR-RAS'!E529</f>
        <v>220468.46</v>
      </c>
      <c r="E523" s="1">
        <v>0</v>
      </c>
      <c r="F523" s="1">
        <v>0</v>
      </c>
      <c r="G523" s="2">
        <f t="shared" si="10"/>
        <v>339632.35217999999</v>
      </c>
      <c r="H523" s="2">
        <f t="shared" si="11"/>
        <v>0.69000000000232831</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209699.77</v>
      </c>
      <c r="D529" s="1">
        <f>'PR-RAS'!E535</f>
        <v>220468.46</v>
      </c>
      <c r="E529" s="1">
        <v>0</v>
      </c>
      <c r="F529" s="1">
        <v>0</v>
      </c>
      <c r="G529" s="2">
        <f t="shared" si="10"/>
        <v>343536.17232000001</v>
      </c>
      <c r="H529" s="2">
        <f t="shared" si="11"/>
        <v>0.69000000000232831</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209699.77</v>
      </c>
      <c r="D530" s="1">
        <f>'PR-RAS'!E536</f>
        <v>220468.46</v>
      </c>
      <c r="E530" s="1">
        <v>0</v>
      </c>
      <c r="F530" s="1">
        <v>0</v>
      </c>
      <c r="G530" s="2">
        <f t="shared" si="10"/>
        <v>344186.80900999997</v>
      </c>
      <c r="H530" s="2">
        <f t="shared" si="11"/>
        <v>0.69000000000232831</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499994.38</v>
      </c>
      <c r="D574" s="1">
        <f>'PR-RAS'!E580</f>
        <v>0</v>
      </c>
      <c r="E574" s="1">
        <v>0</v>
      </c>
      <c r="F574" s="1">
        <v>0</v>
      </c>
      <c r="G574" s="2">
        <f t="shared" si="10"/>
        <v>286496.77973999997</v>
      </c>
      <c r="H574" s="2">
        <f t="shared" si="11"/>
        <v>0.38000000000465661</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499994.38</v>
      </c>
      <c r="D579" s="1">
        <f>'PR-RAS'!E585</f>
        <v>0</v>
      </c>
      <c r="E579" s="1">
        <v>0</v>
      </c>
      <c r="F579" s="1">
        <v>0</v>
      </c>
      <c r="G579" s="2">
        <f t="shared" si="10"/>
        <v>288996.75163999997</v>
      </c>
      <c r="H579" s="2">
        <f t="shared" si="11"/>
        <v>0.38000000000465661</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499994.38</v>
      </c>
      <c r="D580" s="1">
        <f>'PR-RAS'!E586</f>
        <v>0</v>
      </c>
      <c r="E580" s="1">
        <v>0</v>
      </c>
      <c r="F580" s="1">
        <v>0</v>
      </c>
      <c r="G580" s="2">
        <f t="shared" si="10"/>
        <v>289496.74601999996</v>
      </c>
      <c r="H580" s="2">
        <f t="shared" si="11"/>
        <v>0.38000000000465661</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4869777.83</v>
      </c>
      <c r="D587" s="1">
        <f>'PR-RAS'!E593</f>
        <v>6050837.8600000003</v>
      </c>
      <c r="E587" s="1">
        <v>0</v>
      </c>
      <c r="F587" s="1">
        <v>0</v>
      </c>
      <c r="G587" s="2">
        <f t="shared" si="10"/>
        <v>9945271.7803000007</v>
      </c>
      <c r="H587" s="2">
        <f t="shared" si="11"/>
        <v>0.30999999959021807</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4612174.7300000004</v>
      </c>
      <c r="D599" s="1">
        <f>'PR-RAS'!E605</f>
        <v>6041093.1500000004</v>
      </c>
      <c r="E599" s="1">
        <v>0</v>
      </c>
      <c r="F599" s="1">
        <v>0</v>
      </c>
      <c r="G599" s="2">
        <f t="shared" si="10"/>
        <v>9983227.8959400002</v>
      </c>
      <c r="H599" s="2">
        <f t="shared" si="11"/>
        <v>0.41999999992549419</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1619218.28</v>
      </c>
      <c r="D600" s="1">
        <f>'PR-RAS'!E606</f>
        <v>1619200.62</v>
      </c>
      <c r="E600" s="1">
        <v>0</v>
      </c>
      <c r="F600" s="1">
        <v>0</v>
      </c>
      <c r="G600" s="2">
        <f t="shared" si="10"/>
        <v>2909714.0924800001</v>
      </c>
      <c r="H600" s="2">
        <f t="shared" si="11"/>
        <v>0.65999999991618097</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2992956.45</v>
      </c>
      <c r="D602" s="1">
        <f>'PR-RAS'!E608</f>
        <v>4421892.53</v>
      </c>
      <c r="E602" s="1">
        <v>0</v>
      </c>
      <c r="F602" s="1">
        <v>0</v>
      </c>
      <c r="G602" s="2">
        <f t="shared" si="10"/>
        <v>7113881.6475100005</v>
      </c>
      <c r="H602" s="2">
        <f t="shared" si="11"/>
        <v>0.91999999992549419</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9590.4699999999993</v>
      </c>
      <c r="D606" s="1">
        <f>'PR-RAS'!E612</f>
        <v>9744.7099999999991</v>
      </c>
      <c r="E606" s="1">
        <v>0</v>
      </c>
      <c r="F606" s="1">
        <v>0</v>
      </c>
      <c r="G606" s="2">
        <f t="shared" si="10"/>
        <v>17593.333449999998</v>
      </c>
      <c r="H606" s="2">
        <f t="shared" si="11"/>
        <v>0.76000000000021828</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9590.4699999999993</v>
      </c>
      <c r="D607" s="1">
        <f>'PR-RAS'!E613</f>
        <v>9744.7099999999991</v>
      </c>
      <c r="E607" s="1">
        <v>0</v>
      </c>
      <c r="F607" s="1">
        <v>0</v>
      </c>
      <c r="G607" s="2">
        <f t="shared" si="10"/>
        <v>17622.413339999999</v>
      </c>
      <c r="H607" s="2">
        <f t="shared" si="11"/>
        <v>0.76000000000021828</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248012.63</v>
      </c>
      <c r="D611" s="1">
        <f>'PR-RAS'!E617</f>
        <v>0</v>
      </c>
      <c r="E611" s="1">
        <v>0</v>
      </c>
      <c r="F611" s="1">
        <v>0</v>
      </c>
      <c r="G611" s="2">
        <f t="shared" si="10"/>
        <v>151287.70430000001</v>
      </c>
      <c r="H611" s="2">
        <f t="shared" si="11"/>
        <v>0.36999999999534339</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248012.63</v>
      </c>
      <c r="D612" s="1">
        <f>'PR-RAS'!E618</f>
        <v>0</v>
      </c>
      <c r="E612" s="1">
        <v>0</v>
      </c>
      <c r="F612" s="1">
        <v>0</v>
      </c>
      <c r="G612" s="2">
        <f t="shared" si="10"/>
        <v>151535.71693</v>
      </c>
      <c r="H612" s="2">
        <f t="shared" si="11"/>
        <v>0.36999999999534339</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577822.34999999963</v>
      </c>
      <c r="D629" s="1">
        <f>'PR-RAS'!E635</f>
        <v>0</v>
      </c>
      <c r="E629" s="1">
        <v>0</v>
      </c>
      <c r="F629" s="1">
        <v>0</v>
      </c>
      <c r="G629" s="2">
        <f t="shared" si="10"/>
        <v>362872.43579999974</v>
      </c>
      <c r="H629" s="2">
        <f t="shared" si="11"/>
        <v>0.34999999962747097</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6234984.7300000004</v>
      </c>
      <c r="E630" s="1">
        <v>0</v>
      </c>
      <c r="F630" s="1">
        <v>0</v>
      </c>
      <c r="G630" s="2">
        <f t="shared" si="10"/>
        <v>7843610.7903400008</v>
      </c>
      <c r="H630" s="2">
        <f t="shared" si="11"/>
        <v>0.26999999955296516</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1260534.76</v>
      </c>
      <c r="D631" s="1">
        <f>'PR-RAS'!E637</f>
        <v>4443074.53</v>
      </c>
      <c r="E631" s="1">
        <v>0</v>
      </c>
      <c r="F631" s="1">
        <v>0</v>
      </c>
      <c r="G631" s="2">
        <f t="shared" si="10"/>
        <v>6392410.8065999998</v>
      </c>
      <c r="H631" s="2">
        <f t="shared" si="11"/>
        <v>0.70999999972991645</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232805369.63</v>
      </c>
      <c r="D633" s="1">
        <f>'PR-RAS'!E639</f>
        <v>263424052.08000004</v>
      </c>
      <c r="E633" s="1">
        <v>0</v>
      </c>
      <c r="F633" s="1">
        <v>0</v>
      </c>
      <c r="G633" s="2">
        <f t="shared" si="10"/>
        <v>480100995.43528008</v>
      </c>
      <c r="H633" s="2">
        <f t="shared" si="11"/>
        <v>0.45000004768371582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236254078.07000002</v>
      </c>
      <c r="D634" s="1">
        <f>'PR-RAS'!E640</f>
        <v>255497947.05000001</v>
      </c>
      <c r="E634" s="1">
        <v>0</v>
      </c>
      <c r="F634" s="1">
        <v>0</v>
      </c>
      <c r="G634" s="2">
        <f t="shared" si="10"/>
        <v>473009232.38361007</v>
      </c>
      <c r="H634" s="2">
        <f t="shared" si="11"/>
        <v>0.12000003457069397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7926105.030000031</v>
      </c>
      <c r="E635" s="1">
        <v>0</v>
      </c>
      <c r="F635" s="1">
        <v>0</v>
      </c>
      <c r="G635" s="2">
        <f t="shared" si="10"/>
        <v>10050301.178040039</v>
      </c>
      <c r="H635" s="2">
        <f t="shared" si="11"/>
        <v>3.0000030994415283E-2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3448708.4400000274</v>
      </c>
      <c r="D636" s="1">
        <f>'PR-RAS'!E642</f>
        <v>0</v>
      </c>
      <c r="E636" s="1">
        <v>0</v>
      </c>
      <c r="F636" s="1">
        <v>0</v>
      </c>
      <c r="G636" s="2">
        <f t="shared" si="10"/>
        <v>2189929.8594000177</v>
      </c>
      <c r="H636" s="2">
        <f t="shared" si="11"/>
        <v>0.4400000274181366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6597337.620000001</v>
      </c>
      <c r="E637" s="1">
        <v>0</v>
      </c>
      <c r="F637" s="1">
        <v>0</v>
      </c>
      <c r="G637" s="2">
        <f t="shared" si="10"/>
        <v>8391813.4526400007</v>
      </c>
      <c r="H637" s="2">
        <f t="shared" si="11"/>
        <v>0.37999999895691872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2916288.8499999996</v>
      </c>
      <c r="D638" s="1">
        <f>'PR-RAS'!E644</f>
        <v>0</v>
      </c>
      <c r="E638" s="1">
        <v>0</v>
      </c>
      <c r="F638" s="1">
        <v>0</v>
      </c>
      <c r="G638" s="2">
        <f t="shared" si="10"/>
        <v>1857675.9974499999</v>
      </c>
      <c r="H638" s="2">
        <f t="shared" si="11"/>
        <v>0.15000000037252903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14523442.650000032</v>
      </c>
      <c r="E639" s="1">
        <v>0</v>
      </c>
      <c r="F639" s="1">
        <v>0</v>
      </c>
      <c r="G639" s="2">
        <f t="shared" si="10"/>
        <v>18531912.821400043</v>
      </c>
      <c r="H639" s="2">
        <f t="shared" si="11"/>
        <v>0.34999996796250343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6364997.290000027</v>
      </c>
      <c r="D640" s="1">
        <f>'PR-RAS'!E646</f>
        <v>0</v>
      </c>
      <c r="E640" s="1">
        <v>0</v>
      </c>
      <c r="F640" s="1">
        <v>0</v>
      </c>
      <c r="G640" s="2">
        <f t="shared" si="10"/>
        <v>4067233.2683100174</v>
      </c>
      <c r="H640" s="2">
        <f t="shared" si="11"/>
        <v>0.29000002704560757</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9101322.5700000003</v>
      </c>
      <c r="D641" s="1">
        <f>'PR-RAS'!E647</f>
        <v>10573635.369999999</v>
      </c>
      <c r="E641" s="1">
        <v>0</v>
      </c>
      <c r="F641" s="1">
        <v>0</v>
      </c>
      <c r="G641" s="2">
        <f t="shared" si="10"/>
        <v>19359099.718399998</v>
      </c>
      <c r="H641" s="2">
        <f t="shared" si="11"/>
        <v>0.79999999888241291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16387223.369999999</v>
      </c>
      <c r="D642" s="1">
        <f>'PR-RAS'!E649</f>
        <v>15279561.41</v>
      </c>
      <c r="E642" s="1">
        <v>0</v>
      </c>
      <c r="F642" s="1">
        <v>0</v>
      </c>
      <c r="G642" s="2">
        <f t="shared" si="10"/>
        <v>30092607.907789998</v>
      </c>
      <c r="H642" s="2">
        <f t="shared" si="11"/>
        <v>0.77999999932944775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193952335.34999999</v>
      </c>
      <c r="D643" s="1">
        <f>'PR-RAS'!E650</f>
        <v>179461852.24000001</v>
      </c>
      <c r="E643" s="1">
        <v>0</v>
      </c>
      <c r="F643" s="1">
        <v>0</v>
      </c>
      <c r="G643" s="2">
        <f t="shared" si="10"/>
        <v>354946417.57086003</v>
      </c>
      <c r="H643" s="2">
        <f t="shared" si="11"/>
        <v>0.59000000357627869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194554872.09999999</v>
      </c>
      <c r="D644" s="1">
        <f>'PR-RAS'!E651</f>
        <v>172467475.06</v>
      </c>
      <c r="E644" s="1">
        <v>0</v>
      </c>
      <c r="F644" s="1">
        <v>0</v>
      </c>
      <c r="G644" s="2">
        <f t="shared" si="10"/>
        <v>346891955.68746001</v>
      </c>
      <c r="H644" s="2">
        <f t="shared" si="11"/>
        <v>0.15999999642372131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15784686.620000005</v>
      </c>
      <c r="D645" s="1">
        <f>'PR-RAS'!E652</f>
        <v>22273938.590000004</v>
      </c>
      <c r="E645" s="1">
        <v>0</v>
      </c>
      <c r="F645" s="1">
        <v>0</v>
      </c>
      <c r="G645" s="2">
        <f t="shared" si="10"/>
        <v>38854171.087200008</v>
      </c>
      <c r="H645" s="2">
        <f t="shared" si="11"/>
        <v>0.78999999165534973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400</v>
      </c>
      <c r="D646" s="1">
        <f>'PR-RAS'!E653</f>
        <v>406</v>
      </c>
      <c r="E646" s="1">
        <v>0</v>
      </c>
      <c r="F646" s="1">
        <v>0</v>
      </c>
      <c r="G646" s="2">
        <f t="shared" si="10"/>
        <v>781.74</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6489</v>
      </c>
      <c r="D647" s="1">
        <f>'PR-RAS'!E654</f>
        <v>6083</v>
      </c>
      <c r="E647" s="1">
        <v>0</v>
      </c>
      <c r="F647" s="1">
        <v>0</v>
      </c>
      <c r="G647" s="2">
        <f t="shared" si="10"/>
        <v>12051.130000000001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378</v>
      </c>
      <c r="D648" s="1">
        <f>'PR-RAS'!E655</f>
        <v>379</v>
      </c>
      <c r="E648" s="1">
        <v>0</v>
      </c>
      <c r="F648" s="1">
        <v>0</v>
      </c>
      <c r="G648" s="2">
        <f t="shared" si="10"/>
        <v>734.99200000000008</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5776</v>
      </c>
      <c r="D649" s="1">
        <f>'PR-RAS'!E656</f>
        <v>5275</v>
      </c>
      <c r="E649" s="1">
        <v>0</v>
      </c>
      <c r="F649" s="1">
        <v>0</v>
      </c>
      <c r="G649" s="2">
        <f t="shared" si="10"/>
        <v>10579.248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4768674.7300000004</v>
      </c>
      <c r="D650" s="1">
        <f>'PR-RAS'!E657</f>
        <v>6262947.9199999999</v>
      </c>
      <c r="E650" s="1">
        <v>0</v>
      </c>
      <c r="F650" s="1">
        <v>0</v>
      </c>
      <c r="G650" s="2">
        <f t="shared" si="10"/>
        <v>11224176.299930001</v>
      </c>
      <c r="H650" s="2">
        <f t="shared" si="11"/>
        <v>0.34999999962747097</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1894128.42</v>
      </c>
      <c r="D652" s="1">
        <f>'PR-RAS'!E659</f>
        <v>2068834.19</v>
      </c>
      <c r="E652" s="1">
        <v>0</v>
      </c>
      <c r="F652" s="1">
        <v>0</v>
      </c>
      <c r="G652" s="2">
        <f t="shared" si="10"/>
        <v>3926699.7168000001</v>
      </c>
      <c r="H652" s="2">
        <f t="shared" si="11"/>
        <v>0.60999999986961484</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9610147.9100000001</v>
      </c>
      <c r="D654" s="1">
        <f>'PR-RAS'!E661</f>
        <v>12666693.15</v>
      </c>
      <c r="E654" s="1">
        <v>0</v>
      </c>
      <c r="F654" s="1">
        <v>0</v>
      </c>
      <c r="G654" s="2">
        <f t="shared" si="10"/>
        <v>22818127.839130003</v>
      </c>
      <c r="H654" s="2">
        <f t="shared" si="11"/>
        <v>0.24000000022351742</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173589.71</v>
      </c>
      <c r="D656" s="1">
        <f>'PR-RAS'!E663</f>
        <v>244789.06</v>
      </c>
      <c r="E656" s="1">
        <v>0</v>
      </c>
      <c r="F656" s="1">
        <v>0</v>
      </c>
      <c r="G656" s="2">
        <f t="shared" si="10"/>
        <v>434374.92865000002</v>
      </c>
      <c r="H656" s="2">
        <f t="shared" si="11"/>
        <v>0.35000000000582077</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13028.75</v>
      </c>
      <c r="D657" s="1">
        <f>'PR-RAS'!E664</f>
        <v>58211.64</v>
      </c>
      <c r="E657" s="1">
        <v>0</v>
      </c>
      <c r="F657" s="1">
        <v>0</v>
      </c>
      <c r="G657" s="2">
        <f t="shared" si="10"/>
        <v>84920.53168</v>
      </c>
      <c r="H657" s="2">
        <f t="shared" si="11"/>
        <v>0.61000000000058208</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1627045.48</v>
      </c>
      <c r="D658" s="1">
        <f>'PR-RAS'!E665</f>
        <v>754209.9</v>
      </c>
      <c r="E658" s="1">
        <v>0</v>
      </c>
      <c r="F658" s="1">
        <v>0</v>
      </c>
      <c r="G658" s="2">
        <f t="shared" si="10"/>
        <v>2060000.6889600002</v>
      </c>
      <c r="H658" s="2">
        <f t="shared" si="11"/>
        <v>0.57999999995809048</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16402.21</v>
      </c>
      <c r="D660" s="1">
        <f>'PR-RAS'!E667</f>
        <v>12705.5</v>
      </c>
      <c r="E660" s="1">
        <v>0</v>
      </c>
      <c r="F660" s="1">
        <v>0</v>
      </c>
      <c r="G660" s="2">
        <f t="shared" si="10"/>
        <v>27554.90539</v>
      </c>
      <c r="H660" s="2">
        <f t="shared" si="11"/>
        <v>0.70999999999912689</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81422.14</v>
      </c>
      <c r="D661" s="1">
        <f>'PR-RAS'!E668</f>
        <v>30000</v>
      </c>
      <c r="E661" s="1">
        <v>0</v>
      </c>
      <c r="F661" s="1">
        <v>0</v>
      </c>
      <c r="G661" s="2">
        <f t="shared" si="10"/>
        <v>93338.612400000013</v>
      </c>
      <c r="H661" s="2">
        <f t="shared" si="11"/>
        <v>0.13999999999941792</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355242.71</v>
      </c>
      <c r="D662" s="1">
        <f>'PR-RAS'!E669</f>
        <v>33371.03</v>
      </c>
      <c r="E662" s="1">
        <v>0</v>
      </c>
      <c r="F662" s="1">
        <v>0</v>
      </c>
      <c r="G662" s="2">
        <f t="shared" si="10"/>
        <v>278931.93297000002</v>
      </c>
      <c r="H662" s="2">
        <f t="shared" si="11"/>
        <v>0.31999999997788109</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55775.47</v>
      </c>
      <c r="D663" s="1">
        <f>'PR-RAS'!E670</f>
        <v>23163.41</v>
      </c>
      <c r="E663" s="1">
        <v>0</v>
      </c>
      <c r="F663" s="1">
        <v>0</v>
      </c>
      <c r="G663" s="2">
        <f t="shared" si="10"/>
        <v>67591.715980000008</v>
      </c>
      <c r="H663" s="2">
        <f t="shared" si="11"/>
        <v>0.88000000000101863</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1441.45</v>
      </c>
      <c r="D664" s="1">
        <f>'PR-RAS'!E671</f>
        <v>2320</v>
      </c>
      <c r="E664" s="1">
        <v>0</v>
      </c>
      <c r="F664" s="1">
        <v>0</v>
      </c>
      <c r="G664" s="2">
        <f t="shared" si="10"/>
        <v>4032.00135</v>
      </c>
      <c r="H664" s="2">
        <f t="shared" si="11"/>
        <v>0.45000000000004547</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7004.96</v>
      </c>
      <c r="D666" s="1">
        <f>'PR-RAS'!E673</f>
        <v>606499.39</v>
      </c>
      <c r="E666" s="1">
        <v>0</v>
      </c>
      <c r="F666" s="1">
        <v>0</v>
      </c>
      <c r="G666" s="2">
        <f t="shared" si="10"/>
        <v>811302.48710000003</v>
      </c>
      <c r="H666" s="2">
        <f t="shared" si="11"/>
        <v>0.43000000001393346</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94900210.609999999</v>
      </c>
      <c r="D668" s="1">
        <f>'PR-RAS'!E675</f>
        <v>117025261</v>
      </c>
      <c r="E668" s="1">
        <v>0</v>
      </c>
      <c r="F668" s="1">
        <v>0</v>
      </c>
      <c r="G668" s="2">
        <f t="shared" si="10"/>
        <v>219410138.65087003</v>
      </c>
      <c r="H668" s="2">
        <f t="shared" si="11"/>
        <v>0.39000000059604645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2964493.6</v>
      </c>
      <c r="D669" s="1">
        <f>'PR-RAS'!E676</f>
        <v>3626458.94</v>
      </c>
      <c r="E669" s="1">
        <v>0</v>
      </c>
      <c r="F669" s="1">
        <v>0</v>
      </c>
      <c r="G669" s="2">
        <f t="shared" si="10"/>
        <v>6825230.8686400009</v>
      </c>
      <c r="H669" s="2">
        <f t="shared" si="11"/>
        <v>0.4599999999627471</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1111530.46</v>
      </c>
      <c r="D670" s="1">
        <f>'PR-RAS'!E677</f>
        <v>2834738.84</v>
      </c>
      <c r="E670" s="1">
        <v>0</v>
      </c>
      <c r="F670" s="1">
        <v>0</v>
      </c>
      <c r="G670" s="2">
        <f t="shared" si="10"/>
        <v>4536494.4456599997</v>
      </c>
      <c r="H670" s="2">
        <f t="shared" si="11"/>
        <v>0.62000000011175871</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42612.32</v>
      </c>
      <c r="D671" s="1">
        <f>'PR-RAS'!E678</f>
        <v>49787.86</v>
      </c>
      <c r="E671" s="1">
        <v>0</v>
      </c>
      <c r="F671" s="1">
        <v>0</v>
      </c>
      <c r="G671" s="2">
        <f t="shared" si="10"/>
        <v>95265.986800000013</v>
      </c>
      <c r="H671" s="2">
        <f t="shared" si="11"/>
        <v>0.45999999999912689</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7778687.04</v>
      </c>
      <c r="D687" s="1">
        <f>'PR-RAS'!E694</f>
        <v>10557394.279999999</v>
      </c>
      <c r="E687" s="1">
        <v>0</v>
      </c>
      <c r="F687" s="1">
        <v>0</v>
      </c>
      <c r="G687" s="2">
        <f t="shared" si="10"/>
        <v>19820924.261599999</v>
      </c>
      <c r="H687" s="2">
        <f t="shared" si="11"/>
        <v>0.31999999936670065</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93090.11</v>
      </c>
      <c r="D688" s="1">
        <f>'PR-RAS'!E695</f>
        <v>0</v>
      </c>
      <c r="E688" s="1">
        <v>0</v>
      </c>
      <c r="F688" s="1">
        <v>0</v>
      </c>
      <c r="G688" s="2">
        <f t="shared" si="10"/>
        <v>63952.905570000003</v>
      </c>
      <c r="H688" s="2">
        <f t="shared" si="11"/>
        <v>0.11000000000058208</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135578.22</v>
      </c>
      <c r="D689" s="1">
        <f>'PR-RAS'!E696</f>
        <v>134975.51</v>
      </c>
      <c r="E689" s="1">
        <v>0</v>
      </c>
      <c r="F689" s="1">
        <v>0</v>
      </c>
      <c r="G689" s="2">
        <f t="shared" si="10"/>
        <v>279004.11711999995</v>
      </c>
      <c r="H689" s="2">
        <f t="shared" si="11"/>
        <v>0.70999999999185093</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231231</v>
      </c>
      <c r="D690" s="1">
        <f>'PR-RAS'!E697</f>
        <v>38437.839999999997</v>
      </c>
      <c r="E690" s="1">
        <v>0</v>
      </c>
      <c r="F690" s="1">
        <v>0</v>
      </c>
      <c r="G690" s="2">
        <f t="shared" si="10"/>
        <v>212285.50251999998</v>
      </c>
      <c r="H690" s="2">
        <f t="shared" si="11"/>
        <v>0.16000000000349246</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8268046.0099999998</v>
      </c>
      <c r="D691" s="1">
        <f>'PR-RAS'!E698</f>
        <v>10162115.539999999</v>
      </c>
      <c r="E691" s="1">
        <v>0</v>
      </c>
      <c r="F691" s="1">
        <v>0</v>
      </c>
      <c r="G691" s="2">
        <f t="shared" si="10"/>
        <v>19728671.192099996</v>
      </c>
      <c r="H691" s="2">
        <f t="shared" si="11"/>
        <v>0.47000000067055225</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9269.67</v>
      </c>
      <c r="D692" s="1">
        <f>'PR-RAS'!E699</f>
        <v>0</v>
      </c>
      <c r="E692" s="1">
        <v>0</v>
      </c>
      <c r="F692" s="1">
        <v>0</v>
      </c>
      <c r="G692" s="2">
        <f t="shared" si="10"/>
        <v>6405.3419699999995</v>
      </c>
      <c r="H692" s="2">
        <f t="shared" si="11"/>
        <v>0.32999999999992724</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485.88</v>
      </c>
      <c r="D693" s="1">
        <f>'PR-RAS'!E700</f>
        <v>0</v>
      </c>
      <c r="E693" s="1">
        <v>0</v>
      </c>
      <c r="F693" s="1">
        <v>0</v>
      </c>
      <c r="G693" s="2">
        <f t="shared" si="10"/>
        <v>336.22895999999997</v>
      </c>
      <c r="H693" s="2">
        <f t="shared" si="11"/>
        <v>0.12000000000000455</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7606206.8799999999</v>
      </c>
      <c r="D703" s="1">
        <f>'PR-RAS'!E710</f>
        <v>7230482.3499999996</v>
      </c>
      <c r="E703" s="1">
        <v>0</v>
      </c>
      <c r="F703" s="1">
        <v>0</v>
      </c>
      <c r="G703" s="2">
        <f t="shared" si="10"/>
        <v>15491154.449159998</v>
      </c>
      <c r="H703" s="2">
        <f t="shared" si="11"/>
        <v>0.46999999973922968</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43041.919999999998</v>
      </c>
      <c r="D705" s="1">
        <f>'PR-RAS'!E712</f>
        <v>34878.620000000003</v>
      </c>
      <c r="E705" s="1">
        <v>0</v>
      </c>
      <c r="F705" s="1">
        <v>0</v>
      </c>
      <c r="G705" s="2">
        <f t="shared" si="10"/>
        <v>79410.608639999991</v>
      </c>
      <c r="H705" s="2">
        <f t="shared" si="11"/>
        <v>0.45999999999912689</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605546.42000000004</v>
      </c>
      <c r="D709" s="1">
        <f>'PR-RAS'!E716</f>
        <v>442313.18</v>
      </c>
      <c r="E709" s="1">
        <v>0</v>
      </c>
      <c r="F709" s="1">
        <v>0</v>
      </c>
      <c r="G709" s="2">
        <f t="shared" si="10"/>
        <v>1055042.3282399999</v>
      </c>
      <c r="H709" s="2">
        <f t="shared" si="11"/>
        <v>0.6000000000349246</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368379.59</v>
      </c>
      <c r="D710" s="1">
        <f>'PR-RAS'!E717</f>
        <v>271851.21999999997</v>
      </c>
      <c r="E710" s="1">
        <v>0</v>
      </c>
      <c r="F710" s="1">
        <v>0</v>
      </c>
      <c r="G710" s="2">
        <f t="shared" si="10"/>
        <v>646666.15926999995</v>
      </c>
      <c r="H710" s="2">
        <f t="shared" si="11"/>
        <v>0.62999999994644895</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4300057.0599999996</v>
      </c>
      <c r="D711" s="1">
        <f>'PR-RAS'!E718</f>
        <v>4207004.47</v>
      </c>
      <c r="E711" s="1">
        <v>0</v>
      </c>
      <c r="F711" s="1">
        <v>0</v>
      </c>
      <c r="G711" s="2">
        <f t="shared" si="10"/>
        <v>9026986.8599999994</v>
      </c>
      <c r="H711" s="2">
        <f t="shared" si="11"/>
        <v>0.52999999932944775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511.63</v>
      </c>
      <c r="D712" s="1">
        <f>'PR-RAS'!E719</f>
        <v>511.63</v>
      </c>
      <c r="E712" s="1">
        <v>0</v>
      </c>
      <c r="F712" s="1">
        <v>0</v>
      </c>
      <c r="G712" s="2">
        <f t="shared" si="10"/>
        <v>1091.3067899999999</v>
      </c>
      <c r="H712" s="2">
        <f t="shared" si="11"/>
        <v>0.74000000000000909</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263877.17</v>
      </c>
      <c r="D713" s="1">
        <f>'PR-RAS'!E720</f>
        <v>335579.99</v>
      </c>
      <c r="E713" s="1">
        <v>0</v>
      </c>
      <c r="F713" s="1">
        <v>0</v>
      </c>
      <c r="G713" s="2">
        <f t="shared" si="10"/>
        <v>665746.45079999988</v>
      </c>
      <c r="H713" s="2">
        <f t="shared" si="11"/>
        <v>0.17999999999301508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54274.3</v>
      </c>
      <c r="D714" s="1">
        <f>'PR-RAS'!E721</f>
        <v>29826.09</v>
      </c>
      <c r="E714" s="1">
        <v>0</v>
      </c>
      <c r="F714" s="1">
        <v>0</v>
      </c>
      <c r="G714" s="2">
        <f t="shared" si="10"/>
        <v>81229.58024000001</v>
      </c>
      <c r="H714" s="2">
        <f t="shared" si="11"/>
        <v>0.3900000000030559</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785770.72</v>
      </c>
      <c r="D715" s="1">
        <f>'PR-RAS'!E722</f>
        <v>511076.06</v>
      </c>
      <c r="E715" s="1">
        <v>0</v>
      </c>
      <c r="F715" s="1">
        <v>0</v>
      </c>
      <c r="G715" s="2">
        <f t="shared" si="10"/>
        <v>1290856.9077599999</v>
      </c>
      <c r="H715" s="2">
        <f t="shared" si="11"/>
        <v>0.34000000002561137</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53417.47</v>
      </c>
      <c r="D716" s="1">
        <f>'PR-RAS'!E723</f>
        <v>52830.04</v>
      </c>
      <c r="E716" s="1">
        <v>0</v>
      </c>
      <c r="F716" s="1">
        <v>0</v>
      </c>
      <c r="G716" s="2">
        <f t="shared" si="10"/>
        <v>113740.44824999999</v>
      </c>
      <c r="H716" s="2">
        <f t="shared" si="11"/>
        <v>0.51000000000203727</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77927.649999999994</v>
      </c>
      <c r="D717" s="1">
        <f>'PR-RAS'!E724</f>
        <v>100363.23</v>
      </c>
      <c r="E717" s="1">
        <v>0</v>
      </c>
      <c r="F717" s="1">
        <v>0</v>
      </c>
      <c r="G717" s="2">
        <f t="shared" si="10"/>
        <v>199516.34275999997</v>
      </c>
      <c r="H717" s="2">
        <f t="shared" si="11"/>
        <v>0.58000000000174623</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178414.5</v>
      </c>
      <c r="D718" s="1">
        <f>'PR-RAS'!E725</f>
        <v>172674.89</v>
      </c>
      <c r="E718" s="1">
        <v>0</v>
      </c>
      <c r="F718" s="1">
        <v>0</v>
      </c>
      <c r="G718" s="2">
        <f t="shared" si="10"/>
        <v>375538.98875999998</v>
      </c>
      <c r="H718" s="2">
        <f t="shared" si="11"/>
        <v>0.60999999998603016</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54169.16</v>
      </c>
      <c r="D719" s="1">
        <f>'PR-RAS'!E726</f>
        <v>57660.45</v>
      </c>
      <c r="E719" s="1">
        <v>0</v>
      </c>
      <c r="F719" s="1">
        <v>0</v>
      </c>
      <c r="G719" s="2">
        <f t="shared" si="10"/>
        <v>121693.86308</v>
      </c>
      <c r="H719" s="2">
        <f t="shared" si="11"/>
        <v>0.61000000000058208</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187551.2</v>
      </c>
      <c r="D735" s="1">
        <f>'PR-RAS'!E742</f>
        <v>143669.53</v>
      </c>
      <c r="E735" s="1">
        <v>0</v>
      </c>
      <c r="F735" s="1">
        <v>0</v>
      </c>
      <c r="G735" s="2">
        <f t="shared" si="10"/>
        <v>348569.45084</v>
      </c>
      <c r="H735" s="2">
        <f t="shared" si="11"/>
        <v>0.67000000001280569</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210740.01</v>
      </c>
      <c r="D752" s="1">
        <f>'PR-RAS'!E759</f>
        <v>228760.97</v>
      </c>
      <c r="E752" s="1">
        <v>0</v>
      </c>
      <c r="F752" s="1">
        <v>0</v>
      </c>
      <c r="G752" s="2">
        <f t="shared" si="10"/>
        <v>501864.72444999998</v>
      </c>
      <c r="H752" s="2">
        <f t="shared" si="11"/>
        <v>4.0000000008149073E-2</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111869</v>
      </c>
      <c r="D753" s="1">
        <f>'PR-RAS'!E760</f>
        <v>107292</v>
      </c>
      <c r="E753" s="1">
        <v>0</v>
      </c>
      <c r="F753" s="1">
        <v>0</v>
      </c>
      <c r="G753" s="2">
        <f t="shared" si="10"/>
        <v>245492.65599999999</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7911.17</v>
      </c>
      <c r="E755" s="1">
        <v>0</v>
      </c>
      <c r="F755" s="1">
        <v>0</v>
      </c>
      <c r="G755" s="2">
        <f t="shared" si="10"/>
        <v>11930.04436</v>
      </c>
      <c r="H755" s="2">
        <f t="shared" si="11"/>
        <v>0.17000000000007276</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1723787.26</v>
      </c>
      <c r="D756" s="1">
        <f>'PR-RAS'!E763</f>
        <v>1746944.39</v>
      </c>
      <c r="E756" s="1">
        <v>0</v>
      </c>
      <c r="F756" s="1">
        <v>0</v>
      </c>
      <c r="G756" s="2">
        <f t="shared" si="10"/>
        <v>3939345.4102000003</v>
      </c>
      <c r="H756" s="2">
        <f t="shared" si="11"/>
        <v>0.64999999990686774</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142243.73000000001</v>
      </c>
      <c r="D757" s="1">
        <f>'PR-RAS'!E764</f>
        <v>29558.54</v>
      </c>
      <c r="E757" s="1">
        <v>0</v>
      </c>
      <c r="F757" s="1">
        <v>0</v>
      </c>
      <c r="G757" s="2">
        <f t="shared" si="10"/>
        <v>152228.77236</v>
      </c>
      <c r="H757" s="2">
        <f t="shared" si="11"/>
        <v>0.72999999998864951</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37078.54</v>
      </c>
      <c r="D762" s="1">
        <f>'PR-RAS'!E769</f>
        <v>53430.54</v>
      </c>
      <c r="E762" s="1">
        <v>0</v>
      </c>
      <c r="F762" s="1">
        <v>0</v>
      </c>
      <c r="G762" s="2">
        <f t="shared" si="10"/>
        <v>109538.05082</v>
      </c>
      <c r="H762" s="2">
        <f t="shared" si="11"/>
        <v>0.91999999999825377</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347740</v>
      </c>
      <c r="D763" s="1">
        <f>'PR-RAS'!E770</f>
        <v>272200</v>
      </c>
      <c r="E763" s="1">
        <v>0</v>
      </c>
      <c r="F763" s="1">
        <v>0</v>
      </c>
      <c r="G763" s="2">
        <f t="shared" si="10"/>
        <v>679810.68</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602628.76</v>
      </c>
      <c r="D764" s="1">
        <f>'PR-RAS'!E771</f>
        <v>823554.79</v>
      </c>
      <c r="E764" s="1">
        <v>0</v>
      </c>
      <c r="F764" s="1">
        <v>0</v>
      </c>
      <c r="G764" s="2">
        <f t="shared" si="10"/>
        <v>1716550.3534199998</v>
      </c>
      <c r="H764" s="2">
        <f t="shared" si="11"/>
        <v>0.44999999995343387</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172232.28</v>
      </c>
      <c r="D783" s="1">
        <f>'PR-RAS'!E790</f>
        <v>187127.54</v>
      </c>
      <c r="E783" s="1">
        <v>0</v>
      </c>
      <c r="F783" s="1">
        <v>0</v>
      </c>
      <c r="G783" s="2">
        <f t="shared" si="10"/>
        <v>427353.11551999999</v>
      </c>
      <c r="H783" s="2">
        <f t="shared" si="11"/>
        <v>0.73999999999068677</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281059.15000000002</v>
      </c>
      <c r="D784" s="1">
        <f>'PR-RAS'!E791</f>
        <v>334131.18</v>
      </c>
      <c r="E784" s="1">
        <v>0</v>
      </c>
      <c r="F784" s="1">
        <v>0</v>
      </c>
      <c r="G784" s="2">
        <f t="shared" si="10"/>
        <v>743318.74233000004</v>
      </c>
      <c r="H784" s="2">
        <f t="shared" si="11"/>
        <v>0.33000000001629815</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1632.51</v>
      </c>
      <c r="D786" s="1">
        <f>'PR-RAS'!E793</f>
        <v>0</v>
      </c>
      <c r="E786" s="1">
        <v>0</v>
      </c>
      <c r="F786" s="1">
        <v>0</v>
      </c>
      <c r="G786" s="2">
        <f t="shared" si="10"/>
        <v>1281.52035</v>
      </c>
      <c r="H786" s="2">
        <f t="shared" si="11"/>
        <v>0.49000000000000909</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44829.96</v>
      </c>
      <c r="E787" s="1">
        <v>0</v>
      </c>
      <c r="F787" s="1">
        <v>0</v>
      </c>
      <c r="G787" s="2">
        <f t="shared" si="10"/>
        <v>70472.697119999997</v>
      </c>
      <c r="H787" s="2">
        <f t="shared" si="11"/>
        <v>4.0000000000873115E-2</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23118.09</v>
      </c>
      <c r="D788" s="1">
        <f>'PR-RAS'!E795</f>
        <v>0</v>
      </c>
      <c r="E788" s="1">
        <v>0</v>
      </c>
      <c r="F788" s="1">
        <v>0</v>
      </c>
      <c r="G788" s="2">
        <f t="shared" si="10"/>
        <v>18193.936830000002</v>
      </c>
      <c r="H788" s="2">
        <f t="shared" si="11"/>
        <v>9.0000000000145519E-2</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22515.62</v>
      </c>
      <c r="D792" s="1">
        <f>'PR-RAS'!E799</f>
        <v>4202.34</v>
      </c>
      <c r="E792" s="1">
        <v>0</v>
      </c>
      <c r="F792" s="1">
        <v>0</v>
      </c>
      <c r="G792" s="2">
        <f t="shared" si="10"/>
        <v>24457.957300000002</v>
      </c>
      <c r="H792" s="2">
        <f t="shared" si="11"/>
        <v>0.72000000000116415</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210111.7</v>
      </c>
      <c r="D796" s="1">
        <f>'PR-RAS'!E803</f>
        <v>302773.09999999998</v>
      </c>
      <c r="E796" s="1">
        <v>0</v>
      </c>
      <c r="F796" s="1">
        <v>0</v>
      </c>
      <c r="G796" s="2">
        <f t="shared" si="10"/>
        <v>648448.03049999999</v>
      </c>
      <c r="H796" s="2">
        <f t="shared" si="11"/>
        <v>0.3999999999650754</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1089152.21</v>
      </c>
      <c r="D809" s="1">
        <f>'PR-RAS'!E816</f>
        <v>1275959.74</v>
      </c>
      <c r="E809" s="1">
        <v>0</v>
      </c>
      <c r="F809" s="1">
        <v>0</v>
      </c>
      <c r="G809" s="2">
        <f t="shared" si="10"/>
        <v>2941985.92552</v>
      </c>
      <c r="H809" s="2">
        <f t="shared" si="11"/>
        <v>0.46999999997206032</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37492.78</v>
      </c>
      <c r="D812" s="1">
        <f>'PR-RAS'!E819</f>
        <v>40348.19</v>
      </c>
      <c r="E812" s="1">
        <v>0</v>
      </c>
      <c r="F812" s="1">
        <v>0</v>
      </c>
      <c r="G812" s="2">
        <f t="shared" si="18"/>
        <v>95851.408760000006</v>
      </c>
      <c r="H812" s="2">
        <f t="shared" si="19"/>
        <v>0.41000000000349246</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54022.22</v>
      </c>
      <c r="D816" s="1">
        <f>'PR-RAS'!E823</f>
        <v>56549.5</v>
      </c>
      <c r="E816" s="1">
        <v>0</v>
      </c>
      <c r="F816" s="1">
        <v>0</v>
      </c>
      <c r="G816" s="2">
        <f t="shared" si="18"/>
        <v>136203.79429999998</v>
      </c>
      <c r="H816" s="2">
        <f t="shared" si="19"/>
        <v>0.72000000000116415</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34.35</v>
      </c>
      <c r="D818" s="1">
        <f>'PR-RAS'!E825</f>
        <v>0</v>
      </c>
      <c r="E818" s="1">
        <v>0</v>
      </c>
      <c r="F818" s="1">
        <v>0</v>
      </c>
      <c r="G818" s="2">
        <f t="shared" si="18"/>
        <v>28.063949999999998</v>
      </c>
      <c r="H818" s="2">
        <f t="shared" si="19"/>
        <v>0.35000000000000142</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537960.05000000005</v>
      </c>
      <c r="D821" s="1">
        <f>'PR-RAS'!E828</f>
        <v>636898.68000000005</v>
      </c>
      <c r="E821" s="1">
        <v>0</v>
      </c>
      <c r="F821" s="1">
        <v>0</v>
      </c>
      <c r="G821" s="2">
        <f t="shared" si="18"/>
        <v>1485641.0762</v>
      </c>
      <c r="H821" s="2">
        <f t="shared" si="19"/>
        <v>0.36999999999534339</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180047.2</v>
      </c>
      <c r="D822" s="1">
        <f>'PR-RAS'!E829</f>
        <v>225279.13</v>
      </c>
      <c r="E822" s="1">
        <v>0</v>
      </c>
      <c r="F822" s="1">
        <v>0</v>
      </c>
      <c r="G822" s="2">
        <f t="shared" si="18"/>
        <v>517727.08265999996</v>
      </c>
      <c r="H822" s="2">
        <f t="shared" si="19"/>
        <v>0.33000000001629815</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50000</v>
      </c>
      <c r="D823" s="1">
        <f>'PR-RAS'!E830</f>
        <v>47500</v>
      </c>
      <c r="E823" s="1">
        <v>0</v>
      </c>
      <c r="F823" s="1">
        <v>0</v>
      </c>
      <c r="G823" s="2">
        <f t="shared" si="18"/>
        <v>119190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3000</v>
      </c>
      <c r="E833" s="1">
        <v>0</v>
      </c>
      <c r="F833" s="1">
        <v>0</v>
      </c>
      <c r="G833" s="2">
        <f t="shared" si="18"/>
        <v>4992</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16389.439999999999</v>
      </c>
      <c r="D839" s="1">
        <f>'PR-RAS'!E846</f>
        <v>5850.22</v>
      </c>
      <c r="E839" s="1">
        <v>0</v>
      </c>
      <c r="F839" s="1">
        <v>0</v>
      </c>
      <c r="G839" s="2">
        <f t="shared" si="18"/>
        <v>23539.319439999996</v>
      </c>
      <c r="H839" s="2">
        <f t="shared" si="19"/>
        <v>0.65999999999894499</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209699.77</v>
      </c>
      <c r="D908" s="1">
        <f>'PR-RAS'!E915</f>
        <v>220468.46</v>
      </c>
      <c r="E908" s="1">
        <v>0</v>
      </c>
      <c r="F908" s="1">
        <v>0</v>
      </c>
      <c r="G908" s="2">
        <f t="shared" si="18"/>
        <v>590127.47782999999</v>
      </c>
      <c r="H908" s="2">
        <f t="shared" si="19"/>
        <v>0.69000000000232831</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1619218.28</v>
      </c>
      <c r="D947" s="1">
        <f>'PR-RAS'!E954</f>
        <v>1619200.62</v>
      </c>
      <c r="E947" s="1">
        <v>0</v>
      </c>
      <c r="F947" s="1">
        <v>0</v>
      </c>
      <c r="G947" s="2">
        <f t="shared" si="18"/>
        <v>4595308.06592</v>
      </c>
      <c r="H947" s="2">
        <f t="shared" si="19"/>
        <v>0.65999999991618097</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6636.12</v>
      </c>
      <c r="D958" s="1">
        <f>'PR-RAS'!E965</f>
        <v>6636.1</v>
      </c>
      <c r="E958" s="1">
        <v>0</v>
      </c>
      <c r="F958" s="1">
        <v>0</v>
      </c>
      <c r="G958" s="2">
        <f t="shared" si="18"/>
        <v>19052.26224</v>
      </c>
      <c r="H958" s="2">
        <f t="shared" si="19"/>
        <v>0.22000000000025466</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248012.63</v>
      </c>
      <c r="D961" s="1">
        <f>'PR-RAS'!E968</f>
        <v>0</v>
      </c>
      <c r="E961" s="1">
        <v>0</v>
      </c>
      <c r="F961" s="1">
        <v>0</v>
      </c>
      <c r="G961" s="2">
        <f t="shared" si="18"/>
        <v>238092.12479999999</v>
      </c>
      <c r="H961" s="2">
        <f t="shared" si="19"/>
        <v>0.36999999999534339</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283914777.37</v>
      </c>
      <c r="D984" s="6">
        <f>BILANCA!E6</f>
        <v>296821653.48000002</v>
      </c>
      <c r="E984" s="6">
        <v>0</v>
      </c>
      <c r="F984" s="6">
        <v>0</v>
      </c>
      <c r="G984" s="7">
        <f t="shared" ref="G984:G1241" si="22">B984/1000*C984+B984/500*D984</f>
        <v>877558.0843300001</v>
      </c>
      <c r="H984" s="7">
        <f t="shared" si="19"/>
        <v>0.85000002384185791</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236264778.28999999</v>
      </c>
      <c r="D985" s="1">
        <f>BILANCA!E7</f>
        <v>244702274.49000001</v>
      </c>
      <c r="E985" s="1">
        <v>0</v>
      </c>
      <c r="F985" s="1">
        <v>0</v>
      </c>
      <c r="G985" s="2">
        <f t="shared" si="22"/>
        <v>1451338.65454</v>
      </c>
      <c r="H985" s="2">
        <f t="shared" si="19"/>
        <v>0.7800000011920929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10473060.560000001</v>
      </c>
      <c r="D986" s="1">
        <f>BILANCA!E8</f>
        <v>14198779.339999998</v>
      </c>
      <c r="E986" s="1">
        <v>0</v>
      </c>
      <c r="F986" s="1">
        <v>0</v>
      </c>
      <c r="G986" s="2">
        <f t="shared" si="22"/>
        <v>116611.85772</v>
      </c>
      <c r="H986" s="2">
        <f t="shared" si="19"/>
        <v>0.7799999974668026</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7764647.1900000004</v>
      </c>
      <c r="D987" s="1">
        <f>BILANCA!E9</f>
        <v>11701497.439999999</v>
      </c>
      <c r="E987" s="1">
        <v>0</v>
      </c>
      <c r="F987" s="1">
        <v>0</v>
      </c>
      <c r="G987" s="2">
        <f t="shared" si="22"/>
        <v>124670.56827999999</v>
      </c>
      <c r="H987" s="2">
        <f t="shared" si="19"/>
        <v>0.62999999988824129</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3173341.19</v>
      </c>
      <c r="D988" s="1">
        <f>BILANCA!E10</f>
        <v>3026144.78</v>
      </c>
      <c r="E988" s="1">
        <v>0</v>
      </c>
      <c r="F988" s="1">
        <v>0</v>
      </c>
      <c r="G988" s="2">
        <f t="shared" si="22"/>
        <v>46128.153749999998</v>
      </c>
      <c r="H988" s="2">
        <f t="shared" si="19"/>
        <v>0.41000000014901161</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464927.81999999995</v>
      </c>
      <c r="D989" s="1">
        <f>BILANCA!E11</f>
        <v>528862.88</v>
      </c>
      <c r="E989" s="1">
        <v>0</v>
      </c>
      <c r="F989" s="1">
        <v>0</v>
      </c>
      <c r="G989" s="2">
        <f t="shared" si="22"/>
        <v>9135.9214799999991</v>
      </c>
      <c r="H989" s="2">
        <f t="shared" si="19"/>
        <v>0.30000000004656613</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216112043.5</v>
      </c>
      <c r="D990" s="1">
        <f>BILANCA!E12</f>
        <v>210234424.21000001</v>
      </c>
      <c r="E990" s="1">
        <v>0</v>
      </c>
      <c r="F990" s="1">
        <v>0</v>
      </c>
      <c r="G990" s="2">
        <f t="shared" si="22"/>
        <v>4456066.2434400003</v>
      </c>
      <c r="H990" s="2">
        <f t="shared" si="19"/>
        <v>0.71000000834465027</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186737557.23999998</v>
      </c>
      <c r="D991" s="1">
        <f>BILANCA!E13</f>
        <v>182344293.71000001</v>
      </c>
      <c r="E991" s="1">
        <v>0</v>
      </c>
      <c r="F991" s="1">
        <v>0</v>
      </c>
      <c r="G991" s="2">
        <f t="shared" si="22"/>
        <v>4411409.1572799999</v>
      </c>
      <c r="H991" s="2">
        <f t="shared" si="19"/>
        <v>0.52999997138977051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8014645.2500000009</v>
      </c>
      <c r="D992" s="1">
        <f>BILANCA!E14</f>
        <v>3924768.38</v>
      </c>
      <c r="E992" s="1">
        <v>0</v>
      </c>
      <c r="F992" s="1">
        <v>0</v>
      </c>
      <c r="G992" s="2">
        <f t="shared" si="22"/>
        <v>142777.63808999999</v>
      </c>
      <c r="H992" s="2">
        <f t="shared" si="19"/>
        <v>0.63000000081956387</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233224579.91999999</v>
      </c>
      <c r="D993" s="1">
        <f>BILANCA!E15</f>
        <v>234886971.33000001</v>
      </c>
      <c r="E993" s="1">
        <v>0</v>
      </c>
      <c r="F993" s="1">
        <v>0</v>
      </c>
      <c r="G993" s="2">
        <f t="shared" si="22"/>
        <v>7029985.2258000001</v>
      </c>
      <c r="H993" s="2">
        <f t="shared" si="19"/>
        <v>0.4100000262260437</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699256.05</v>
      </c>
      <c r="D994" s="1">
        <f>BILANCA!E16</f>
        <v>504563.75</v>
      </c>
      <c r="E994" s="1">
        <v>0</v>
      </c>
      <c r="F994" s="1">
        <v>0</v>
      </c>
      <c r="G994" s="2">
        <f t="shared" si="22"/>
        <v>18792.21905</v>
      </c>
      <c r="H994" s="2">
        <f t="shared" si="19"/>
        <v>0.30000000004656613</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10809438.130000001</v>
      </c>
      <c r="D995" s="1">
        <f>BILANCA!E17</f>
        <v>10672481.1</v>
      </c>
      <c r="E995" s="1">
        <v>0</v>
      </c>
      <c r="F995" s="1">
        <v>0</v>
      </c>
      <c r="G995" s="2">
        <f t="shared" si="22"/>
        <v>385852.80395999999</v>
      </c>
      <c r="H995" s="2">
        <f t="shared" si="19"/>
        <v>0.23000000044703484</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66010362.110000007</v>
      </c>
      <c r="D996" s="1">
        <f>BILANCA!E18</f>
        <v>67644490.849999994</v>
      </c>
      <c r="E996" s="1">
        <v>0</v>
      </c>
      <c r="F996" s="1">
        <v>0</v>
      </c>
      <c r="G996" s="2">
        <f t="shared" si="22"/>
        <v>2616891.4695299999</v>
      </c>
      <c r="H996" s="2">
        <f t="shared" si="19"/>
        <v>0.26000001281499863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16828462.370000012</v>
      </c>
      <c r="D997" s="1">
        <f>BILANCA!E19</f>
        <v>14275408.429999992</v>
      </c>
      <c r="E997" s="1">
        <v>0</v>
      </c>
      <c r="F997" s="1">
        <v>0</v>
      </c>
      <c r="G997" s="2">
        <f t="shared" si="22"/>
        <v>635309.90921999991</v>
      </c>
      <c r="H997" s="2">
        <f t="shared" si="19"/>
        <v>0.80000000447034836</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23619749.310000006</v>
      </c>
      <c r="D998" s="1">
        <f>BILANCA!E20</f>
        <v>26882743.399999999</v>
      </c>
      <c r="E998" s="1">
        <v>0</v>
      </c>
      <c r="F998" s="1">
        <v>0</v>
      </c>
      <c r="G998" s="2">
        <f t="shared" si="22"/>
        <v>1160778.54165</v>
      </c>
      <c r="H998" s="2">
        <f t="shared" si="19"/>
        <v>0.71000000461935997</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1543473.5700000003</v>
      </c>
      <c r="D999" s="1">
        <f>BILANCA!E21</f>
        <v>1627840.43</v>
      </c>
      <c r="E999" s="1">
        <v>0</v>
      </c>
      <c r="F999" s="1">
        <v>0</v>
      </c>
      <c r="G999" s="2">
        <f t="shared" si="22"/>
        <v>76786.470880000008</v>
      </c>
      <c r="H999" s="2">
        <f t="shared" si="19"/>
        <v>0.8599999996367842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3627265.49</v>
      </c>
      <c r="D1000" s="1">
        <f>BILANCA!E22</f>
        <v>3469670.87</v>
      </c>
      <c r="E1000" s="1">
        <v>0</v>
      </c>
      <c r="F1000" s="1">
        <v>0</v>
      </c>
      <c r="G1000" s="2">
        <f t="shared" si="22"/>
        <v>179632.32291000002</v>
      </c>
      <c r="H1000" s="2">
        <f t="shared" si="19"/>
        <v>0.62000000011175871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22962389.09</v>
      </c>
      <c r="D1001" s="1">
        <f>BILANCA!E23</f>
        <v>15870614.74</v>
      </c>
      <c r="E1001" s="1">
        <v>0</v>
      </c>
      <c r="F1001" s="1">
        <v>0</v>
      </c>
      <c r="G1001" s="2">
        <f t="shared" si="22"/>
        <v>984665.13425999996</v>
      </c>
      <c r="H1001" s="2">
        <f t="shared" si="19"/>
        <v>0.34999999962747097</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1442328.13</v>
      </c>
      <c r="D1002" s="1">
        <f>BILANCA!E24</f>
        <v>1358924.16</v>
      </c>
      <c r="E1002" s="1">
        <v>0</v>
      </c>
      <c r="F1002" s="1">
        <v>0</v>
      </c>
      <c r="G1002" s="2">
        <f t="shared" si="22"/>
        <v>79043.352549999981</v>
      </c>
      <c r="H1002" s="2">
        <f t="shared" si="19"/>
        <v>0.28999999980442226</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2624065.9999999995</v>
      </c>
      <c r="D1003" s="1">
        <f>BILANCA!E25</f>
        <v>2678145.6</v>
      </c>
      <c r="E1003" s="1">
        <v>0</v>
      </c>
      <c r="F1003" s="1">
        <v>0</v>
      </c>
      <c r="G1003" s="2">
        <f t="shared" si="22"/>
        <v>159607.144</v>
      </c>
      <c r="H1003" s="2">
        <f t="shared" si="19"/>
        <v>0.40000000037252903</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13414005.380000003</v>
      </c>
      <c r="D1004" s="1">
        <f>BILANCA!E26</f>
        <v>12310550.93</v>
      </c>
      <c r="E1004" s="1">
        <v>0</v>
      </c>
      <c r="F1004" s="1">
        <v>0</v>
      </c>
      <c r="G1004" s="2">
        <f t="shared" si="22"/>
        <v>798737.25204000017</v>
      </c>
      <c r="H1004" s="2">
        <f t="shared" si="19"/>
        <v>0.45000000298023224</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209.44</v>
      </c>
      <c r="D1005" s="1">
        <f>BILANCA!E27</f>
        <v>209.44</v>
      </c>
      <c r="E1005" s="1">
        <v>0</v>
      </c>
      <c r="F1005" s="1">
        <v>0</v>
      </c>
      <c r="G1005" s="2">
        <f t="shared" si="22"/>
        <v>13.823039999999999</v>
      </c>
      <c r="H1005" s="2">
        <f t="shared" si="19"/>
        <v>0.87999999999999545</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52405024.039999999</v>
      </c>
      <c r="D1006" s="1">
        <f>BILANCA!E28</f>
        <v>49923291.140000001</v>
      </c>
      <c r="E1006" s="1">
        <v>0</v>
      </c>
      <c r="F1006" s="1">
        <v>0</v>
      </c>
      <c r="G1006" s="2">
        <f t="shared" si="22"/>
        <v>3501786.9453600002</v>
      </c>
      <c r="H1006" s="2">
        <f t="shared" si="19"/>
        <v>0.17999999970197678</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1627302.5200000005</v>
      </c>
      <c r="D1007" s="1">
        <f>BILANCA!E29</f>
        <v>2672797.6500000004</v>
      </c>
      <c r="E1007" s="1">
        <v>0</v>
      </c>
      <c r="F1007" s="1">
        <v>0</v>
      </c>
      <c r="G1007" s="2">
        <f t="shared" si="22"/>
        <v>167349.54768000002</v>
      </c>
      <c r="H1007" s="2">
        <f t="shared" si="19"/>
        <v>0.82999999914318323</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5785500.9100000001</v>
      </c>
      <c r="D1008" s="1">
        <f>BILANCA!E30</f>
        <v>7131544.8600000003</v>
      </c>
      <c r="E1008" s="1">
        <v>0</v>
      </c>
      <c r="F1008" s="1">
        <v>0</v>
      </c>
      <c r="G1008" s="2">
        <f t="shared" si="22"/>
        <v>501214.76575000002</v>
      </c>
      <c r="H1008" s="2">
        <f t="shared" si="19"/>
        <v>0.22999999951571226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31097.45</v>
      </c>
      <c r="D1010" s="1">
        <f>BILANCA!E32</f>
        <v>31097.45</v>
      </c>
      <c r="E1010" s="1">
        <v>0</v>
      </c>
      <c r="F1010" s="1">
        <v>0</v>
      </c>
      <c r="G1010" s="2">
        <f t="shared" si="22"/>
        <v>2518.89345</v>
      </c>
      <c r="H1010" s="2">
        <f t="shared" si="19"/>
        <v>0.90000000000145519</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4189295.84</v>
      </c>
      <c r="D1012" s="1">
        <f>BILANCA!E34</f>
        <v>4489844.66</v>
      </c>
      <c r="E1012" s="1">
        <v>0</v>
      </c>
      <c r="F1012" s="1">
        <v>0</v>
      </c>
      <c r="G1012" s="2">
        <f t="shared" si="22"/>
        <v>381900.56964</v>
      </c>
      <c r="H1012" s="2">
        <f t="shared" si="19"/>
        <v>0.5</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10417618.380000003</v>
      </c>
      <c r="D1013" s="1">
        <f>BILANCA!E35</f>
        <v>10468068.020000003</v>
      </c>
      <c r="E1013" s="1">
        <v>0</v>
      </c>
      <c r="F1013" s="1">
        <v>0</v>
      </c>
      <c r="G1013" s="2">
        <f t="shared" si="22"/>
        <v>940612.63260000013</v>
      </c>
      <c r="H1013" s="2">
        <f t="shared" si="19"/>
        <v>0.40000000596046448</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5409411</v>
      </c>
      <c r="D1014" s="1">
        <f>BILANCA!E36</f>
        <v>5949228.6200000001</v>
      </c>
      <c r="E1014" s="1">
        <v>0</v>
      </c>
      <c r="F1014" s="1">
        <v>0</v>
      </c>
      <c r="G1014" s="2">
        <f t="shared" si="22"/>
        <v>536543.91544000001</v>
      </c>
      <c r="H1014" s="2">
        <f t="shared" si="19"/>
        <v>0.37999999988824129</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8752959.1600000001</v>
      </c>
      <c r="D1015" s="1">
        <f>BILANCA!E37</f>
        <v>8759207.1400000006</v>
      </c>
      <c r="E1015" s="1">
        <v>0</v>
      </c>
      <c r="F1015" s="1">
        <v>0</v>
      </c>
      <c r="G1015" s="2">
        <f t="shared" si="22"/>
        <v>840683.9500800001</v>
      </c>
      <c r="H1015" s="2">
        <f t="shared" si="19"/>
        <v>0.30000000074505806</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8407.5600000000013</v>
      </c>
      <c r="D1016" s="1">
        <f>BILANCA!E38</f>
        <v>8407.56</v>
      </c>
      <c r="E1016" s="1">
        <v>0</v>
      </c>
      <c r="F1016" s="1">
        <v>0</v>
      </c>
      <c r="G1016" s="2">
        <f t="shared" si="22"/>
        <v>832.34843999999998</v>
      </c>
      <c r="H1016" s="2">
        <f t="shared" si="19"/>
        <v>0.87999999999919964</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48383.46</v>
      </c>
      <c r="D1017" s="1">
        <f>BILANCA!E39</f>
        <v>7239.39</v>
      </c>
      <c r="E1017" s="1">
        <v>0</v>
      </c>
      <c r="F1017" s="1">
        <v>0</v>
      </c>
      <c r="G1017" s="2">
        <f t="shared" si="22"/>
        <v>2137.3161600000003</v>
      </c>
      <c r="H1017" s="2">
        <f t="shared" si="19"/>
        <v>0.8499999999994543</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3801542.8</v>
      </c>
      <c r="D1018" s="1">
        <f>BILANCA!E40</f>
        <v>4256014.6900000004</v>
      </c>
      <c r="E1018" s="1">
        <v>0</v>
      </c>
      <c r="F1018" s="1">
        <v>0</v>
      </c>
      <c r="G1018" s="2">
        <f t="shared" si="22"/>
        <v>430975.02630000003</v>
      </c>
      <c r="H1018" s="2">
        <f t="shared" si="19"/>
        <v>0.50999999977648258</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6996.33</v>
      </c>
      <c r="D1019" s="1">
        <f>BILANCA!E41</f>
        <v>8269.02</v>
      </c>
      <c r="E1019" s="1">
        <v>0</v>
      </c>
      <c r="F1019" s="1">
        <v>0</v>
      </c>
      <c r="G1019" s="2">
        <f t="shared" si="22"/>
        <v>847.23731999999995</v>
      </c>
      <c r="H1019" s="2">
        <f t="shared" si="19"/>
        <v>0.3500000000003638</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15533.32</v>
      </c>
      <c r="D1020" s="1">
        <f>BILANCA!E42</f>
        <v>18057.7</v>
      </c>
      <c r="E1020" s="1">
        <v>0</v>
      </c>
      <c r="F1020" s="1">
        <v>0</v>
      </c>
      <c r="G1020" s="2">
        <f t="shared" si="22"/>
        <v>1911.0026400000002</v>
      </c>
      <c r="H1020" s="2">
        <f t="shared" si="19"/>
        <v>0.61999999999898137</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200</v>
      </c>
      <c r="E1021" s="1">
        <v>0</v>
      </c>
      <c r="F1021" s="1">
        <v>0</v>
      </c>
      <c r="G1021" s="2">
        <f t="shared" si="22"/>
        <v>15.2</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8536.99</v>
      </c>
      <c r="D1022" s="1">
        <f>BILANCA!E44</f>
        <v>9988.68</v>
      </c>
      <c r="E1022" s="1">
        <v>0</v>
      </c>
      <c r="F1022" s="1">
        <v>0</v>
      </c>
      <c r="G1022" s="2">
        <f t="shared" si="22"/>
        <v>1112.0596499999999</v>
      </c>
      <c r="H1022" s="2">
        <f t="shared" si="19"/>
        <v>0.32999999999992724</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494106.66000000015</v>
      </c>
      <c r="D1023" s="1">
        <f>BILANCA!E45</f>
        <v>465587.37999999989</v>
      </c>
      <c r="E1023" s="1">
        <v>0</v>
      </c>
      <c r="F1023" s="1">
        <v>0</v>
      </c>
      <c r="G1023" s="2">
        <f t="shared" si="22"/>
        <v>57011.256800000003</v>
      </c>
      <c r="H1023" s="2">
        <f t="shared" si="19"/>
        <v>0.71999999973922968</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583745.69999999995</v>
      </c>
      <c r="D1025" s="1">
        <f>BILANCA!E47</f>
        <v>514582.41</v>
      </c>
      <c r="E1025" s="1">
        <v>0</v>
      </c>
      <c r="F1025" s="1">
        <v>0</v>
      </c>
      <c r="G1025" s="2">
        <f t="shared" si="22"/>
        <v>67742.241840000002</v>
      </c>
      <c r="H1025" s="2">
        <f t="shared" si="19"/>
        <v>0.71000000002095476</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561544.16999999993</v>
      </c>
      <c r="D1026" s="1">
        <f>BILANCA!E48</f>
        <v>558880.56000000006</v>
      </c>
      <c r="E1026" s="1">
        <v>0</v>
      </c>
      <c r="F1026" s="1">
        <v>0</v>
      </c>
      <c r="G1026" s="2">
        <f t="shared" si="22"/>
        <v>72210.127469999992</v>
      </c>
      <c r="H1026" s="2">
        <f t="shared" si="19"/>
        <v>0.60999999986961484</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937462.07000000007</v>
      </c>
      <c r="D1027" s="1">
        <f>BILANCA!E49</f>
        <v>952358.51</v>
      </c>
      <c r="E1027" s="1">
        <v>0</v>
      </c>
      <c r="F1027" s="1">
        <v>0</v>
      </c>
      <c r="G1027" s="2">
        <f t="shared" si="22"/>
        <v>125055.87996000001</v>
      </c>
      <c r="H1027" s="2">
        <f t="shared" si="19"/>
        <v>0.56000000005587935</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1588645.2799999998</v>
      </c>
      <c r="D1028" s="1">
        <f>BILANCA!E50</f>
        <v>1560234.1</v>
      </c>
      <c r="E1028" s="1">
        <v>0</v>
      </c>
      <c r="F1028" s="1">
        <v>0</v>
      </c>
      <c r="G1028" s="2">
        <f t="shared" si="22"/>
        <v>211910.1066</v>
      </c>
      <c r="H1028" s="2">
        <f t="shared" si="19"/>
        <v>0.37999999988824129</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3640.8099999986589</v>
      </c>
      <c r="D1030" s="1">
        <f>BILANCA!E52</f>
        <v>2044.5299999993294</v>
      </c>
      <c r="E1030" s="1">
        <v>0</v>
      </c>
      <c r="F1030" s="1">
        <v>0</v>
      </c>
      <c r="G1030" s="2">
        <f t="shared" si="22"/>
        <v>363.30388999987395</v>
      </c>
      <c r="H1030" s="2">
        <f t="shared" si="19"/>
        <v>0.66000000201165676</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55087.91</v>
      </c>
      <c r="D1031" s="1">
        <f>BILANCA!E53</f>
        <v>132670.51999999999</v>
      </c>
      <c r="E1031" s="1">
        <v>0</v>
      </c>
      <c r="F1031" s="1">
        <v>0</v>
      </c>
      <c r="G1031" s="2">
        <f t="shared" si="22"/>
        <v>15380.589599999999</v>
      </c>
      <c r="H1031" s="2">
        <f t="shared" si="19"/>
        <v>0.57000000000698492</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5325661.8699999992</v>
      </c>
      <c r="D1032" s="1">
        <f>BILANCA!E54</f>
        <v>5320955.3499999996</v>
      </c>
      <c r="E1032" s="1">
        <v>0</v>
      </c>
      <c r="F1032" s="1">
        <v>0</v>
      </c>
      <c r="G1032" s="2">
        <f t="shared" si="22"/>
        <v>782411.05592999991</v>
      </c>
      <c r="H1032" s="2">
        <f t="shared" si="19"/>
        <v>0.48000000044703484</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5377108.9700000007</v>
      </c>
      <c r="D1033" s="1">
        <f>BILANCA!E55</f>
        <v>5451581.3399999999</v>
      </c>
      <c r="E1033" s="1">
        <v>0</v>
      </c>
      <c r="F1033" s="1">
        <v>0</v>
      </c>
      <c r="G1033" s="2">
        <f t="shared" si="22"/>
        <v>814013.58250000002</v>
      </c>
      <c r="H1033" s="2">
        <f t="shared" si="19"/>
        <v>0.36999999918043613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8865854.9100000001</v>
      </c>
      <c r="D1034" s="1">
        <f>BILANCA!E56</f>
        <v>19720221.66</v>
      </c>
      <c r="E1034" s="1">
        <v>0</v>
      </c>
      <c r="F1034" s="1">
        <v>0</v>
      </c>
      <c r="G1034" s="2">
        <f t="shared" si="22"/>
        <v>2463621.2097299998</v>
      </c>
      <c r="H1034" s="2">
        <f t="shared" si="19"/>
        <v>0.42999999970197678</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7684273.1699999999</v>
      </c>
      <c r="D1035" s="1">
        <f>BILANCA!E57</f>
        <v>18667590.41</v>
      </c>
      <c r="E1035" s="1">
        <v>0</v>
      </c>
      <c r="F1035" s="1">
        <v>0</v>
      </c>
      <c r="G1035" s="2">
        <f t="shared" si="22"/>
        <v>2341011.6074799998</v>
      </c>
      <c r="H1035" s="2">
        <f t="shared" si="19"/>
        <v>0.58000000007450581</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37522.369999999995</v>
      </c>
      <c r="D1036" s="1">
        <f>BILANCA!E58</f>
        <v>54457.43</v>
      </c>
      <c r="E1036" s="1">
        <v>0</v>
      </c>
      <c r="F1036" s="1">
        <v>0</v>
      </c>
      <c r="G1036" s="2">
        <f t="shared" si="22"/>
        <v>7761.1731899999995</v>
      </c>
      <c r="H1036" s="2">
        <f t="shared" si="19"/>
        <v>0.79999999999563443</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194.62</v>
      </c>
      <c r="D1038" s="1">
        <f>BILANCA!E60</f>
        <v>194.62</v>
      </c>
      <c r="E1038" s="1">
        <v>0</v>
      </c>
      <c r="F1038" s="1">
        <v>0</v>
      </c>
      <c r="G1038" s="2">
        <f t="shared" si="22"/>
        <v>32.112300000000005</v>
      </c>
      <c r="H1038" s="2">
        <f t="shared" si="19"/>
        <v>0.75999999999999091</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101257.84</v>
      </c>
      <c r="D1039" s="1">
        <f>BILANCA!E61</f>
        <v>0</v>
      </c>
      <c r="E1039" s="1">
        <v>0</v>
      </c>
      <c r="F1039" s="1">
        <v>0</v>
      </c>
      <c r="G1039" s="2">
        <f t="shared" si="22"/>
        <v>5670.4390400000002</v>
      </c>
      <c r="H1039" s="2">
        <f t="shared" si="19"/>
        <v>0.16000000000349246</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1042606.91</v>
      </c>
      <c r="D1040" s="1">
        <f>BILANCA!E62</f>
        <v>997979.2</v>
      </c>
      <c r="E1040" s="1">
        <v>0</v>
      </c>
      <c r="F1040" s="1">
        <v>0</v>
      </c>
      <c r="G1040" s="2">
        <f t="shared" si="22"/>
        <v>173198.22267000002</v>
      </c>
      <c r="H1040" s="2">
        <f t="shared" si="19"/>
        <v>0.28999999992083758</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810178.51</v>
      </c>
      <c r="D1041" s="1">
        <f>BILANCA!E63</f>
        <v>546804.75</v>
      </c>
      <c r="E1041" s="1">
        <v>0</v>
      </c>
      <c r="F1041" s="1">
        <v>0</v>
      </c>
      <c r="G1041" s="2">
        <f t="shared" si="22"/>
        <v>110419.70458000001</v>
      </c>
      <c r="H1041" s="2">
        <f t="shared" si="19"/>
        <v>0.73999999999068677</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657099.88</v>
      </c>
      <c r="D1042" s="1">
        <f>BILANCA!E64</f>
        <v>429541.12</v>
      </c>
      <c r="E1042" s="1">
        <v>0</v>
      </c>
      <c r="F1042" s="1">
        <v>0</v>
      </c>
      <c r="G1042" s="2">
        <f t="shared" si="22"/>
        <v>89454.745079999993</v>
      </c>
      <c r="H1042" s="2">
        <f t="shared" si="19"/>
        <v>0.23999999999068677</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118549.91</v>
      </c>
      <c r="D1043" s="1">
        <f>BILANCA!E65</f>
        <v>117263.63</v>
      </c>
      <c r="E1043" s="1">
        <v>0</v>
      </c>
      <c r="F1043" s="1">
        <v>0</v>
      </c>
      <c r="G1043" s="2">
        <f t="shared" si="22"/>
        <v>21184.6302</v>
      </c>
      <c r="H1043" s="2">
        <f t="shared" si="19"/>
        <v>0.45999999999185093</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34528.720000000001</v>
      </c>
      <c r="D1045" s="1">
        <f>BILANCA!E67</f>
        <v>0</v>
      </c>
      <c r="E1045" s="1">
        <v>0</v>
      </c>
      <c r="F1045" s="1">
        <v>0</v>
      </c>
      <c r="G1045" s="2">
        <f t="shared" si="22"/>
        <v>2140.7806399999999</v>
      </c>
      <c r="H1045" s="2">
        <f t="shared" si="19"/>
        <v>0.27999999999883585</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47649999.079999998</v>
      </c>
      <c r="D1046" s="1">
        <f>BILANCA!E68</f>
        <v>52119378.990000002</v>
      </c>
      <c r="E1046" s="1">
        <v>0</v>
      </c>
      <c r="F1046" s="1">
        <v>0</v>
      </c>
      <c r="G1046" s="2">
        <f t="shared" si="22"/>
        <v>9568991.6947799996</v>
      </c>
      <c r="H1046" s="2">
        <f t="shared" si="19"/>
        <v>8.999999612569809E-2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15784686.620000001</v>
      </c>
      <c r="D1047" s="1">
        <f>BILANCA!E69</f>
        <v>22273938.590000004</v>
      </c>
      <c r="E1047" s="1">
        <v>0</v>
      </c>
      <c r="F1047" s="1">
        <v>0</v>
      </c>
      <c r="G1047" s="2">
        <f t="shared" si="22"/>
        <v>3861284.0832000007</v>
      </c>
      <c r="H1047" s="2">
        <f t="shared" si="19"/>
        <v>0.78999999538064003</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15770754.720000001</v>
      </c>
      <c r="D1048" s="1">
        <f>BILANCA!E70</f>
        <v>22270614.260000002</v>
      </c>
      <c r="E1048" s="1">
        <v>0</v>
      </c>
      <c r="F1048" s="1">
        <v>0</v>
      </c>
      <c r="G1048" s="2">
        <f t="shared" si="22"/>
        <v>3920278.9106000001</v>
      </c>
      <c r="H1048" s="2">
        <f t="shared" si="19"/>
        <v>0.54000000096857548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15680244.780000001</v>
      </c>
      <c r="D1050" s="1">
        <f>BILANCA!E72</f>
        <v>22100368.41</v>
      </c>
      <c r="E1050" s="1">
        <v>0</v>
      </c>
      <c r="F1050" s="1">
        <v>0</v>
      </c>
      <c r="G1050" s="2">
        <f t="shared" si="22"/>
        <v>4012025.7672000006</v>
      </c>
      <c r="H1050" s="2">
        <f t="shared" si="19"/>
        <v>0.62999999895691872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90509.94</v>
      </c>
      <c r="D1051" s="1">
        <f>BILANCA!E73</f>
        <v>170245.85</v>
      </c>
      <c r="E1051" s="1">
        <v>0</v>
      </c>
      <c r="F1051" s="1">
        <v>0</v>
      </c>
      <c r="G1051" s="2">
        <f t="shared" si="22"/>
        <v>29308.111520000002</v>
      </c>
      <c r="H1051" s="2">
        <f t="shared" si="19"/>
        <v>0.20999999999185093</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12106.97</v>
      </c>
      <c r="D1053" s="1">
        <f>BILANCA!E75</f>
        <v>772.03</v>
      </c>
      <c r="E1053" s="1">
        <v>0</v>
      </c>
      <c r="F1053" s="1">
        <v>0</v>
      </c>
      <c r="G1053" s="2">
        <f t="shared" si="22"/>
        <v>955.57210000000009</v>
      </c>
      <c r="H1053" s="2">
        <f t="shared" si="19"/>
        <v>6.0000000000627551E-2</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1824.9300000000003</v>
      </c>
      <c r="D1054" s="1">
        <f>BILANCA!E76</f>
        <v>2552.3000000000002</v>
      </c>
      <c r="E1054" s="1">
        <v>0</v>
      </c>
      <c r="F1054" s="1">
        <v>0</v>
      </c>
      <c r="G1054" s="2">
        <f t="shared" si="22"/>
        <v>491.99662999999998</v>
      </c>
      <c r="H1054" s="2">
        <f t="shared" si="19"/>
        <v>0.36999999999989086</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986982.72</v>
      </c>
      <c r="D1056" s="1">
        <f>BILANCA!E78</f>
        <v>462892.15</v>
      </c>
      <c r="E1056" s="1">
        <v>0</v>
      </c>
      <c r="F1056" s="1">
        <v>0</v>
      </c>
      <c r="G1056" s="2">
        <f t="shared" si="22"/>
        <v>139631.99245999998</v>
      </c>
      <c r="H1056" s="2">
        <f t="shared" si="19"/>
        <v>0.43000000005122274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11746.5</v>
      </c>
      <c r="D1060" s="1">
        <f>BILANCA!E82</f>
        <v>8491.91</v>
      </c>
      <c r="E1060" s="1">
        <v>0</v>
      </c>
      <c r="F1060" s="1">
        <v>0</v>
      </c>
      <c r="G1060" s="2">
        <f t="shared" si="22"/>
        <v>2212.2346400000001</v>
      </c>
      <c r="H1060" s="2">
        <f t="shared" si="19"/>
        <v>0.59000000000014552</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16440.079999999998</v>
      </c>
      <c r="D1061" s="1">
        <f>BILANCA!E83</f>
        <v>4819.34</v>
      </c>
      <c r="E1061" s="1">
        <v>0</v>
      </c>
      <c r="F1061" s="1">
        <v>0</v>
      </c>
      <c r="G1061" s="2">
        <f t="shared" si="22"/>
        <v>2034.1432799999998</v>
      </c>
      <c r="H1061" s="2">
        <f t="shared" si="19"/>
        <v>0.41999999999825377</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48044.090000000004</v>
      </c>
      <c r="D1062" s="1">
        <f>BILANCA!E84</f>
        <v>49154.239999999998</v>
      </c>
      <c r="E1062" s="1">
        <v>0</v>
      </c>
      <c r="F1062" s="1">
        <v>0</v>
      </c>
      <c r="G1062" s="2">
        <f t="shared" si="22"/>
        <v>11561.85303</v>
      </c>
      <c r="H1062" s="2">
        <f t="shared" si="19"/>
        <v>0.33000000000174623</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49.49</v>
      </c>
      <c r="D1063" s="1">
        <f>BILANCA!E85</f>
        <v>49.49</v>
      </c>
      <c r="E1063" s="1">
        <v>0</v>
      </c>
      <c r="F1063" s="1">
        <v>0</v>
      </c>
      <c r="G1063" s="2">
        <f t="shared" si="22"/>
        <v>11.877600000000001</v>
      </c>
      <c r="H1063" s="2">
        <f t="shared" si="19"/>
        <v>0.98000000000000398</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910801.53999999992</v>
      </c>
      <c r="D1064" s="1">
        <f>BILANCA!E86</f>
        <v>400476.15</v>
      </c>
      <c r="E1064" s="1">
        <v>0</v>
      </c>
      <c r="F1064" s="1">
        <v>0</v>
      </c>
      <c r="G1064" s="2">
        <f t="shared" si="22"/>
        <v>138652.06104</v>
      </c>
      <c r="H1064" s="2">
        <f t="shared" si="19"/>
        <v>0.61000000010244548</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340666.21</v>
      </c>
      <c r="D1065" s="1">
        <f>BILANCA!E87</f>
        <v>304670.86000000004</v>
      </c>
      <c r="E1065" s="1">
        <v>0</v>
      </c>
      <c r="F1065" s="1">
        <v>0</v>
      </c>
      <c r="G1065" s="2">
        <f t="shared" si="22"/>
        <v>77900.650260000009</v>
      </c>
      <c r="H1065" s="2">
        <f t="shared" si="19"/>
        <v>0.34999999997671694</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691277.01</v>
      </c>
      <c r="D1066" s="1">
        <f>BILANCA!E88</f>
        <v>629723.05000000005</v>
      </c>
      <c r="E1066" s="1">
        <v>0</v>
      </c>
      <c r="F1066" s="1">
        <v>0</v>
      </c>
      <c r="G1066" s="2">
        <f t="shared" si="22"/>
        <v>161910.01813000001</v>
      </c>
      <c r="H1066" s="2">
        <f t="shared" si="19"/>
        <v>6.0000000055879354E-2</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396589.19</v>
      </c>
      <c r="D1067" s="1">
        <f>BILANCA!E89</f>
        <v>335035.23</v>
      </c>
      <c r="E1067" s="1">
        <v>0</v>
      </c>
      <c r="F1067" s="1">
        <v>0</v>
      </c>
      <c r="G1067" s="2">
        <f t="shared" si="22"/>
        <v>89599.410600000003</v>
      </c>
      <c r="H1067" s="2">
        <f t="shared" si="19"/>
        <v>0.41999999998370185</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294687.82</v>
      </c>
      <c r="D1072" s="1">
        <f>BILANCA!E94</f>
        <v>294687.82</v>
      </c>
      <c r="E1072" s="1">
        <v>0</v>
      </c>
      <c r="F1072" s="1">
        <v>0</v>
      </c>
      <c r="G1072" s="2">
        <f t="shared" si="22"/>
        <v>78681.647939999995</v>
      </c>
      <c r="H1072" s="2">
        <f t="shared" si="23"/>
        <v>0.35999999998603016</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350610.8</v>
      </c>
      <c r="D1095" s="1">
        <f>BILANCA!E117</f>
        <v>325052.19</v>
      </c>
      <c r="E1095" s="1">
        <v>0</v>
      </c>
      <c r="F1095" s="1">
        <v>0</v>
      </c>
      <c r="G1095" s="2">
        <f t="shared" si="22"/>
        <v>112080.10016</v>
      </c>
      <c r="H1095" s="2">
        <f t="shared" si="23"/>
        <v>0.39000000001396984</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664.68</v>
      </c>
      <c r="D1096" s="1">
        <f>BILANCA!E118</f>
        <v>664.68</v>
      </c>
      <c r="E1096" s="1">
        <v>0</v>
      </c>
      <c r="F1096" s="1">
        <v>0</v>
      </c>
      <c r="G1096" s="2">
        <f t="shared" si="22"/>
        <v>225.32652000000002</v>
      </c>
      <c r="H1096" s="2">
        <f t="shared" si="23"/>
        <v>0.64000000000010004</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664.68</v>
      </c>
      <c r="D1097" s="1">
        <f>BILANCA!E119</f>
        <v>664.68</v>
      </c>
      <c r="E1097" s="1">
        <v>0</v>
      </c>
      <c r="F1097" s="1">
        <v>0</v>
      </c>
      <c r="G1097" s="2">
        <f t="shared" si="22"/>
        <v>227.32055999999997</v>
      </c>
      <c r="H1097" s="2">
        <f t="shared" si="23"/>
        <v>0.64000000000010004</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664.68</v>
      </c>
      <c r="D1103" s="1">
        <f>BILANCA!E125</f>
        <v>664.68</v>
      </c>
      <c r="E1103" s="1">
        <v>0</v>
      </c>
      <c r="F1103" s="1">
        <v>0</v>
      </c>
      <c r="G1103" s="2">
        <f t="shared" si="22"/>
        <v>239.28479999999996</v>
      </c>
      <c r="H1103" s="2">
        <f t="shared" si="23"/>
        <v>0.64000000000010004</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4369447.9800000004</v>
      </c>
      <c r="D1112" s="1">
        <f>BILANCA!E134</f>
        <v>4369368.1100000003</v>
      </c>
      <c r="E1112" s="1">
        <v>0</v>
      </c>
      <c r="F1112" s="1">
        <v>0</v>
      </c>
      <c r="G1112" s="2">
        <f t="shared" si="22"/>
        <v>1690955.7618000002</v>
      </c>
      <c r="H1112" s="2">
        <f t="shared" si="23"/>
        <v>0.12999999988824129</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4369447.9800000004</v>
      </c>
      <c r="D1113" s="1">
        <f>BILANCA!E135</f>
        <v>4369368.1100000003</v>
      </c>
      <c r="E1113" s="1">
        <v>0</v>
      </c>
      <c r="F1113" s="1">
        <v>0</v>
      </c>
      <c r="G1113" s="2">
        <f t="shared" si="22"/>
        <v>1704063.946</v>
      </c>
      <c r="H1113" s="2">
        <f t="shared" si="23"/>
        <v>0.12999999988824129</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4369447.9800000004</v>
      </c>
      <c r="D1119" s="1">
        <f>BILANCA!E141</f>
        <v>4369368.1100000003</v>
      </c>
      <c r="E1119" s="1">
        <v>0</v>
      </c>
      <c r="F1119" s="1">
        <v>0</v>
      </c>
      <c r="G1119" s="2">
        <f t="shared" si="22"/>
        <v>1782713.0512000003</v>
      </c>
      <c r="H1119" s="2">
        <f t="shared" si="23"/>
        <v>0.12999999988824129</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16998587.769999996</v>
      </c>
      <c r="D1124" s="1">
        <f>BILANCA!E146</f>
        <v>14095602.279999999</v>
      </c>
      <c r="E1124" s="1">
        <v>0</v>
      </c>
      <c r="F1124" s="1">
        <v>0</v>
      </c>
      <c r="G1124" s="2">
        <f t="shared" si="22"/>
        <v>6371760.7185299993</v>
      </c>
      <c r="H1124" s="2">
        <f t="shared" si="23"/>
        <v>0.51000000350177288</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37308.54</v>
      </c>
      <c r="D1125" s="1">
        <f>BILANCA!E147</f>
        <v>29923.19</v>
      </c>
      <c r="E1125" s="1">
        <v>0</v>
      </c>
      <c r="F1125" s="1">
        <v>0</v>
      </c>
      <c r="G1125" s="2">
        <f t="shared" si="22"/>
        <v>13795.998639999998</v>
      </c>
      <c r="H1125" s="2">
        <f t="shared" si="23"/>
        <v>0.64999999999781721</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7355258.7000000002</v>
      </c>
      <c r="D1127" s="1">
        <f>BILANCA!E149</f>
        <v>2937458.77</v>
      </c>
      <c r="E1127" s="1">
        <v>0</v>
      </c>
      <c r="F1127" s="1">
        <v>0</v>
      </c>
      <c r="G1127" s="2">
        <f t="shared" si="22"/>
        <v>1905145.3785599999</v>
      </c>
      <c r="H1127" s="2">
        <f t="shared" si="23"/>
        <v>0.52999999979510903</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89341.21</v>
      </c>
      <c r="D1129" s="1">
        <f>BILANCA!E151</f>
        <v>66915.02</v>
      </c>
      <c r="E1129" s="1">
        <v>0</v>
      </c>
      <c r="F1129" s="1">
        <v>0</v>
      </c>
      <c r="G1129" s="2">
        <f t="shared" si="22"/>
        <v>32583.002499999999</v>
      </c>
      <c r="H1129" s="2">
        <f t="shared" si="23"/>
        <v>0.23000000001047738</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146085.17000000001</v>
      </c>
      <c r="D1130" s="1">
        <f>BILANCA!E152</f>
        <v>294851</v>
      </c>
      <c r="E1130" s="1">
        <v>0</v>
      </c>
      <c r="F1130" s="1">
        <v>0</v>
      </c>
      <c r="G1130" s="2">
        <f t="shared" si="22"/>
        <v>108160.71398999999</v>
      </c>
      <c r="H1130" s="2">
        <f t="shared" si="23"/>
        <v>0.17000000001280569</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531.27</v>
      </c>
      <c r="D1131" s="1">
        <f>BILANCA!E153</f>
        <v>0</v>
      </c>
      <c r="E1131" s="1">
        <v>0</v>
      </c>
      <c r="F1131" s="1">
        <v>0</v>
      </c>
      <c r="G1131" s="2">
        <f t="shared" si="22"/>
        <v>78.627959999999987</v>
      </c>
      <c r="H1131" s="2">
        <f t="shared" si="23"/>
        <v>0.26999999999998181</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12468.18</v>
      </c>
      <c r="E1132" s="1">
        <v>0</v>
      </c>
      <c r="F1132" s="1">
        <v>0</v>
      </c>
      <c r="G1132" s="2">
        <f t="shared" si="22"/>
        <v>3715.51764</v>
      </c>
      <c r="H1132" s="2">
        <f t="shared" si="23"/>
        <v>0.18000000000029104</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807052.09</v>
      </c>
      <c r="D1133" s="1">
        <f>BILANCA!E155</f>
        <v>834299.68</v>
      </c>
      <c r="E1133" s="1">
        <v>0</v>
      </c>
      <c r="F1133" s="1">
        <v>0</v>
      </c>
      <c r="G1133" s="2">
        <f t="shared" si="22"/>
        <v>371347.71750000003</v>
      </c>
      <c r="H1133" s="2">
        <f t="shared" si="23"/>
        <v>0.40999999991618097</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6312248.96</v>
      </c>
      <c r="D1135" s="1">
        <f>BILANCA!E157</f>
        <v>1728924.89</v>
      </c>
      <c r="E1135" s="1">
        <v>0</v>
      </c>
      <c r="F1135" s="1">
        <v>0</v>
      </c>
      <c r="G1135" s="2">
        <f t="shared" si="22"/>
        <v>1485055.0084799998</v>
      </c>
      <c r="H1135" s="2">
        <f t="shared" si="23"/>
        <v>0.15000000013969839</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76028.509999999995</v>
      </c>
      <c r="D1136" s="1">
        <f>BILANCA!E158</f>
        <v>63691.63</v>
      </c>
      <c r="E1136" s="1">
        <v>0</v>
      </c>
      <c r="F1136" s="1">
        <v>0</v>
      </c>
      <c r="G1136" s="2">
        <f t="shared" si="22"/>
        <v>31122.000809999998</v>
      </c>
      <c r="H1136" s="2">
        <f t="shared" si="23"/>
        <v>0.86000000000785803</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664482.49000000011</v>
      </c>
      <c r="D1137" s="1">
        <f>BILANCA!E159</f>
        <v>495580.59</v>
      </c>
      <c r="E1137" s="1">
        <v>0</v>
      </c>
      <c r="F1137" s="1">
        <v>0</v>
      </c>
      <c r="G1137" s="2">
        <f t="shared" si="22"/>
        <v>254969.12518000003</v>
      </c>
      <c r="H1137" s="2">
        <f t="shared" si="23"/>
        <v>0.90000000008149073</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816489.87999999989</v>
      </c>
      <c r="D1138" s="1">
        <f>BILANCA!E160</f>
        <v>690927.67</v>
      </c>
      <c r="E1138" s="1">
        <v>0</v>
      </c>
      <c r="F1138" s="1">
        <v>0</v>
      </c>
      <c r="G1138" s="2">
        <f t="shared" si="22"/>
        <v>340743.50910000002</v>
      </c>
      <c r="H1138" s="2">
        <f t="shared" si="23"/>
        <v>0.45000000006984919</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8284830.919999999</v>
      </c>
      <c r="D1139" s="1">
        <f>BILANCA!E161</f>
        <v>10021150.369999999</v>
      </c>
      <c r="E1139" s="1">
        <v>0</v>
      </c>
      <c r="F1139" s="1">
        <v>0</v>
      </c>
      <c r="G1139" s="2">
        <f t="shared" si="22"/>
        <v>4419032.5389599996</v>
      </c>
      <c r="H1139" s="2">
        <f t="shared" si="23"/>
        <v>0.45000000018626451</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30537.37</v>
      </c>
      <c r="D1140" s="1">
        <f>BILANCA!E162</f>
        <v>63259.98</v>
      </c>
      <c r="E1140" s="1">
        <v>0</v>
      </c>
      <c r="F1140" s="1">
        <v>0</v>
      </c>
      <c r="G1140" s="2">
        <f t="shared" si="22"/>
        <v>24658.000810000001</v>
      </c>
      <c r="H1140" s="2">
        <f t="shared" si="23"/>
        <v>0.38999999999577994</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266348.63999999996</v>
      </c>
      <c r="D1141" s="1">
        <f>BILANCA!E163</f>
        <v>206389.92</v>
      </c>
      <c r="E1141" s="1">
        <v>0</v>
      </c>
      <c r="F1141" s="1">
        <v>0</v>
      </c>
      <c r="G1141" s="2">
        <f t="shared" si="22"/>
        <v>107302.29983999999</v>
      </c>
      <c r="H1141" s="2">
        <f t="shared" si="23"/>
        <v>0.44000000003143214</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67640.53</v>
      </c>
      <c r="D1142" s="1">
        <f>BILANCA!E164</f>
        <v>38606.949999999997</v>
      </c>
      <c r="E1142" s="1">
        <v>0</v>
      </c>
      <c r="F1142" s="1">
        <v>0</v>
      </c>
      <c r="G1142" s="2">
        <f t="shared" si="22"/>
        <v>23031.854370000001</v>
      </c>
      <c r="H1142" s="2">
        <f t="shared" si="23"/>
        <v>0.52000000000407454</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67640.53</v>
      </c>
      <c r="D1144" s="1">
        <f>BILANCA!E166</f>
        <v>38606.949999999997</v>
      </c>
      <c r="E1144" s="1">
        <v>0</v>
      </c>
      <c r="F1144" s="1">
        <v>0</v>
      </c>
      <c r="G1144" s="2">
        <f t="shared" si="22"/>
        <v>23321.56323</v>
      </c>
      <c r="H1144" s="2">
        <f t="shared" si="23"/>
        <v>0.52000000000407454</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9101322.5700000003</v>
      </c>
      <c r="D1148" s="1">
        <f>BILANCA!E170</f>
        <v>10573635.369999999</v>
      </c>
      <c r="E1148" s="1">
        <v>0</v>
      </c>
      <c r="F1148" s="1">
        <v>0</v>
      </c>
      <c r="G1148" s="2">
        <f t="shared" si="22"/>
        <v>4991017.8961500004</v>
      </c>
      <c r="H1148" s="2">
        <f t="shared" si="23"/>
        <v>0.79999999888241291</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14340.99</v>
      </c>
      <c r="D1149" s="1">
        <f>BILANCA!E171</f>
        <v>7989.59</v>
      </c>
      <c r="E1149" s="1">
        <v>0</v>
      </c>
      <c r="F1149" s="1">
        <v>0</v>
      </c>
      <c r="G1149" s="2">
        <f t="shared" si="22"/>
        <v>5033.14822</v>
      </c>
      <c r="H1149" s="2">
        <f t="shared" si="23"/>
        <v>0.42000000000007276</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9086981.5800000001</v>
      </c>
      <c r="D1151" s="1">
        <f>BILANCA!E173</f>
        <v>10565645.779999999</v>
      </c>
      <c r="E1151" s="1">
        <v>0</v>
      </c>
      <c r="F1151" s="1">
        <v>0</v>
      </c>
      <c r="G1151" s="2">
        <f t="shared" si="22"/>
        <v>5076669.8875200003</v>
      </c>
      <c r="H1151" s="2">
        <f t="shared" si="23"/>
        <v>0.64000000059604645</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283914777.37</v>
      </c>
      <c r="D1152" s="1">
        <f>BILANCA!E175</f>
        <v>296821653.48000002</v>
      </c>
      <c r="E1152" s="1">
        <v>0</v>
      </c>
      <c r="F1152" s="1">
        <v>0</v>
      </c>
      <c r="G1152" s="2">
        <f t="shared" si="22"/>
        <v>148307316.25177002</v>
      </c>
      <c r="H1152" s="2">
        <f t="shared" si="23"/>
        <v>0.85000002384185791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51909969.140000001</v>
      </c>
      <c r="D1153" s="1">
        <f>BILANCA!E176</f>
        <v>33300693.050000001</v>
      </c>
      <c r="E1153" s="1">
        <v>0</v>
      </c>
      <c r="F1153" s="1">
        <v>0</v>
      </c>
      <c r="G1153" s="2">
        <f t="shared" si="22"/>
        <v>20146930.390800003</v>
      </c>
      <c r="H1153" s="2">
        <f t="shared" si="23"/>
        <v>0.19000000134110451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35231940.439999998</v>
      </c>
      <c r="D1154" s="1">
        <f>BILANCA!E177</f>
        <v>23803358.030000001</v>
      </c>
      <c r="E1154" s="1">
        <v>0</v>
      </c>
      <c r="F1154" s="1">
        <v>0</v>
      </c>
      <c r="G1154" s="2">
        <f t="shared" si="22"/>
        <v>14165410.261500001</v>
      </c>
      <c r="H1154" s="2">
        <f t="shared" si="23"/>
        <v>0.4699999988079071</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13378517.670000002</v>
      </c>
      <c r="D1155" s="1">
        <f>BILANCA!E178</f>
        <v>14435226.300000001</v>
      </c>
      <c r="E1155" s="1">
        <v>0</v>
      </c>
      <c r="F1155" s="1">
        <v>0</v>
      </c>
      <c r="G1155" s="2">
        <f t="shared" si="22"/>
        <v>7266822.8864399996</v>
      </c>
      <c r="H1155" s="2">
        <f t="shared" si="23"/>
        <v>0.62999999895691872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4163775.95</v>
      </c>
      <c r="D1156" s="1">
        <f>BILANCA!E179</f>
        <v>3427642.6</v>
      </c>
      <c r="E1156" s="1">
        <v>0</v>
      </c>
      <c r="F1156" s="1">
        <v>0</v>
      </c>
      <c r="G1156" s="2">
        <f t="shared" si="22"/>
        <v>1906297.5789499998</v>
      </c>
      <c r="H1156" s="2">
        <f t="shared" si="23"/>
        <v>0.44999999972060323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43918.71</v>
      </c>
      <c r="D1157" s="1">
        <f>BILANCA!E180</f>
        <v>11014.5</v>
      </c>
      <c r="E1157" s="1">
        <v>0</v>
      </c>
      <c r="F1157" s="1">
        <v>0</v>
      </c>
      <c r="G1157" s="2">
        <f t="shared" si="22"/>
        <v>11474.901539999999</v>
      </c>
      <c r="H1157" s="2">
        <f t="shared" si="23"/>
        <v>0.79000000000087311</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142.53</v>
      </c>
      <c r="E1158" s="1">
        <v>0</v>
      </c>
      <c r="F1158" s="1">
        <v>0</v>
      </c>
      <c r="G1158" s="2">
        <f t="shared" si="22"/>
        <v>49.8855</v>
      </c>
      <c r="H1158" s="2">
        <f t="shared" si="23"/>
        <v>0.46999999999999886</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34541.43</v>
      </c>
      <c r="D1159" s="1">
        <f>BILANCA!E182</f>
        <v>0</v>
      </c>
      <c r="E1159" s="1">
        <v>0</v>
      </c>
      <c r="F1159" s="1">
        <v>0</v>
      </c>
      <c r="G1159" s="2">
        <f t="shared" si="22"/>
        <v>6079.2916799999994</v>
      </c>
      <c r="H1159" s="2">
        <f t="shared" si="23"/>
        <v>0.43000000000029104</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9377.2800000000007</v>
      </c>
      <c r="D1160" s="1">
        <f>BILANCA!E183</f>
        <v>10871.97</v>
      </c>
      <c r="E1160" s="1">
        <v>0</v>
      </c>
      <c r="F1160" s="1">
        <v>0</v>
      </c>
      <c r="G1160" s="2">
        <f t="shared" si="22"/>
        <v>5508.4559399999998</v>
      </c>
      <c r="H1160" s="2">
        <f t="shared" si="23"/>
        <v>0.31000000000130967</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29601.439999999999</v>
      </c>
      <c r="D1161" s="1">
        <f>BILANCA!E184</f>
        <v>33735.019999999997</v>
      </c>
      <c r="E1161" s="1">
        <v>0</v>
      </c>
      <c r="F1161" s="1">
        <v>0</v>
      </c>
      <c r="G1161" s="2">
        <f t="shared" si="22"/>
        <v>17278.723439999998</v>
      </c>
      <c r="H1161" s="2">
        <f t="shared" si="23"/>
        <v>0.45999999999548891</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115404.7</v>
      </c>
      <c r="D1163" s="1">
        <f>BILANCA!E186</f>
        <v>85163.9</v>
      </c>
      <c r="E1163" s="1">
        <v>0</v>
      </c>
      <c r="F1163" s="1">
        <v>0</v>
      </c>
      <c r="G1163" s="2">
        <f t="shared" si="22"/>
        <v>51431.849999999991</v>
      </c>
      <c r="H1163" s="2">
        <f t="shared" si="23"/>
        <v>0.40000000000873115</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546.22</v>
      </c>
      <c r="D1164" s="1">
        <f>BILANCA!E187</f>
        <v>546.22</v>
      </c>
      <c r="E1164" s="1">
        <v>0</v>
      </c>
      <c r="F1164" s="1">
        <v>0</v>
      </c>
      <c r="G1164" s="2">
        <f t="shared" si="22"/>
        <v>296.59746000000001</v>
      </c>
      <c r="H1164" s="2">
        <f t="shared" si="23"/>
        <v>0.44000000000005457</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17500175.75</v>
      </c>
      <c r="D1165" s="1">
        <f>BILANCA!E188</f>
        <v>5810029.4900000002</v>
      </c>
      <c r="E1165" s="1">
        <v>0</v>
      </c>
      <c r="F1165" s="1">
        <v>0</v>
      </c>
      <c r="G1165" s="2">
        <f t="shared" si="22"/>
        <v>5299882.7208600007</v>
      </c>
      <c r="H1165" s="2">
        <f t="shared" si="23"/>
        <v>0.74000000022351742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1371472.65</v>
      </c>
      <c r="D1166" s="1">
        <f>BILANCA!E189</f>
        <v>241347.91</v>
      </c>
      <c r="E1166" s="1">
        <v>0</v>
      </c>
      <c r="F1166" s="1">
        <v>0</v>
      </c>
      <c r="G1166" s="2">
        <f t="shared" si="22"/>
        <v>339312.83000999998</v>
      </c>
      <c r="H1166" s="2">
        <f t="shared" si="23"/>
        <v>0.4400000000896398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15236586.91</v>
      </c>
      <c r="D1183" s="1">
        <f>BILANCA!E206</f>
        <v>9192385.1099999994</v>
      </c>
      <c r="E1183" s="1">
        <v>0</v>
      </c>
      <c r="F1183" s="1">
        <v>0</v>
      </c>
      <c r="G1183" s="2">
        <f t="shared" si="22"/>
        <v>6724271.426</v>
      </c>
      <c r="H1183" s="2">
        <f t="shared" si="23"/>
        <v>0.19999999925494194</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15236586.91</v>
      </c>
      <c r="D1184" s="1">
        <f>BILANCA!E207</f>
        <v>9192385.1099999994</v>
      </c>
      <c r="E1184" s="1">
        <v>0</v>
      </c>
      <c r="F1184" s="1">
        <v>0</v>
      </c>
      <c r="G1184" s="2">
        <f t="shared" si="22"/>
        <v>6757892.7831300003</v>
      </c>
      <c r="H1184" s="2">
        <f t="shared" si="23"/>
        <v>0.19999999925494194</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15232165.300000001</v>
      </c>
      <c r="D1189" s="1">
        <f>BILANCA!E212</f>
        <v>9191072.1099999994</v>
      </c>
      <c r="E1189" s="1">
        <v>0</v>
      </c>
      <c r="F1189" s="1">
        <v>0</v>
      </c>
      <c r="G1189" s="2">
        <f t="shared" si="22"/>
        <v>6924547.761119999</v>
      </c>
      <c r="H1189" s="2">
        <f t="shared" si="23"/>
        <v>0.41000000014901161</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4421.6099999999997</v>
      </c>
      <c r="D1192" s="1">
        <f>BILANCA!E215</f>
        <v>1313</v>
      </c>
      <c r="E1192" s="1">
        <v>0</v>
      </c>
      <c r="F1192" s="1">
        <v>0</v>
      </c>
      <c r="G1192" s="2">
        <f t="shared" si="22"/>
        <v>1472.9504899999997</v>
      </c>
      <c r="H1192" s="2">
        <f t="shared" si="23"/>
        <v>0.39000000000032742</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69969.14</v>
      </c>
      <c r="D1211" s="1">
        <f>BILANCA!E234</f>
        <v>63602</v>
      </c>
      <c r="E1211" s="1">
        <v>0</v>
      </c>
      <c r="F1211" s="1">
        <v>0</v>
      </c>
      <c r="G1211" s="2">
        <f t="shared" si="22"/>
        <v>44955.475920000004</v>
      </c>
      <c r="H1211" s="2">
        <f t="shared" si="23"/>
        <v>0.13999999999941792</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6793.29</v>
      </c>
      <c r="D1212" s="1">
        <f>BILANCA!E235</f>
        <v>5800</v>
      </c>
      <c r="E1212" s="1">
        <v>0</v>
      </c>
      <c r="F1212" s="1">
        <v>0</v>
      </c>
      <c r="G1212" s="2">
        <f t="shared" si="22"/>
        <v>4212.0634100000007</v>
      </c>
      <c r="H1212" s="2">
        <f t="shared" si="23"/>
        <v>0.28999999999996362</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63175.85</v>
      </c>
      <c r="D1213" s="1">
        <f>BILANCA!E236</f>
        <v>57802</v>
      </c>
      <c r="E1213" s="1">
        <v>0</v>
      </c>
      <c r="F1213" s="1">
        <v>0</v>
      </c>
      <c r="G1213" s="2">
        <f t="shared" si="22"/>
        <v>41119.3655</v>
      </c>
      <c r="H1213" s="2">
        <f t="shared" si="23"/>
        <v>0.15000000000145519</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232004808.22999999</v>
      </c>
      <c r="D1214" s="1">
        <f>BILANCA!E237</f>
        <v>263520960.43000004</v>
      </c>
      <c r="E1214" s="1">
        <v>0</v>
      </c>
      <c r="F1214" s="1">
        <v>0</v>
      </c>
      <c r="G1214" s="2">
        <f t="shared" si="22"/>
        <v>175339794.41979003</v>
      </c>
      <c r="H1214" s="2">
        <f t="shared" si="23"/>
        <v>0.6600000262260437</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226193753.02999997</v>
      </c>
      <c r="D1215" s="1">
        <f>BILANCA!E238</f>
        <v>241070884.48000002</v>
      </c>
      <c r="E1215" s="1">
        <v>0</v>
      </c>
      <c r="F1215" s="1">
        <v>0</v>
      </c>
      <c r="G1215" s="2">
        <f t="shared" si="22"/>
        <v>164333841.10168001</v>
      </c>
      <c r="H1215" s="2">
        <f t="shared" si="23"/>
        <v>0.50999999046325684</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241780538.14999998</v>
      </c>
      <c r="D1216" s="1">
        <f>BILANCA!E239</f>
        <v>250606995.08000001</v>
      </c>
      <c r="E1216" s="1">
        <v>0</v>
      </c>
      <c r="F1216" s="1">
        <v>0</v>
      </c>
      <c r="G1216" s="2">
        <f t="shared" si="22"/>
        <v>173117725.09623</v>
      </c>
      <c r="H1216" s="2">
        <f t="shared" si="23"/>
        <v>0.22999998927116394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210223550.83999997</v>
      </c>
      <c r="D1217" s="1">
        <f>BILANCA!E240</f>
        <v>209076726.36000001</v>
      </c>
      <c r="E1217" s="1">
        <v>0</v>
      </c>
      <c r="F1217" s="1">
        <v>0</v>
      </c>
      <c r="G1217" s="2">
        <f t="shared" si="22"/>
        <v>147040218.83304</v>
      </c>
      <c r="H1217" s="2">
        <f t="shared" si="23"/>
        <v>0.52000004053115845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31556987.309999999</v>
      </c>
      <c r="D1218" s="1">
        <f>BILANCA!E241</f>
        <v>41530268.719999999</v>
      </c>
      <c r="E1218" s="1">
        <v>0</v>
      </c>
      <c r="F1218" s="1">
        <v>0</v>
      </c>
      <c r="G1218" s="2">
        <f t="shared" si="22"/>
        <v>26935118.31625</v>
      </c>
      <c r="H1218" s="2">
        <f t="shared" si="23"/>
        <v>0.58999999985098839</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15586785.119999999</v>
      </c>
      <c r="D1219" s="1">
        <f>BILANCA!E242</f>
        <v>9536110.5999999996</v>
      </c>
      <c r="E1219" s="1">
        <v>0</v>
      </c>
      <c r="F1219" s="1">
        <v>0</v>
      </c>
      <c r="G1219" s="2">
        <f t="shared" si="22"/>
        <v>8179525.4915199988</v>
      </c>
      <c r="H1219" s="2">
        <f t="shared" si="23"/>
        <v>0.51999999955296516</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11158867.189999999</v>
      </c>
      <c r="D1220" s="1">
        <f>BILANCA!E243</f>
        <v>9536110.5999999996</v>
      </c>
      <c r="E1220" s="1">
        <v>0</v>
      </c>
      <c r="F1220" s="1">
        <v>0</v>
      </c>
      <c r="G1220" s="2">
        <f t="shared" si="22"/>
        <v>7164767.9484299999</v>
      </c>
      <c r="H1220" s="2">
        <f t="shared" si="23"/>
        <v>0.58999999985098839</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4427917.93</v>
      </c>
      <c r="D1221" s="1">
        <f>BILANCA!E244</f>
        <v>0</v>
      </c>
      <c r="E1221" s="1">
        <v>0</v>
      </c>
      <c r="F1221" s="1">
        <v>0</v>
      </c>
      <c r="G1221" s="2">
        <f t="shared" si="22"/>
        <v>1053844.46734</v>
      </c>
      <c r="H1221" s="2">
        <f t="shared" si="23"/>
        <v>7.0000000298023224E-2</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-6364997.2899999991</v>
      </c>
      <c r="D1222" s="1">
        <f>BILANCA!E245</f>
        <v>14523442.650000002</v>
      </c>
      <c r="E1222" s="1">
        <v>0</v>
      </c>
      <c r="F1222" s="1">
        <v>0</v>
      </c>
      <c r="G1222" s="2">
        <f t="shared" si="22"/>
        <v>5420971.2343900008</v>
      </c>
      <c r="H1222" s="2">
        <f t="shared" si="23"/>
        <v>0.63999999687075615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13294808.91</v>
      </c>
      <c r="D1223" s="1">
        <f>BILANCA!E246</f>
        <v>33710505.5</v>
      </c>
      <c r="E1223" s="1">
        <v>0</v>
      </c>
      <c r="F1223" s="1">
        <v>0</v>
      </c>
      <c r="G1223" s="2">
        <f t="shared" si="22"/>
        <v>19371796.7784</v>
      </c>
      <c r="H1223" s="2">
        <f t="shared" si="23"/>
        <v>0.58999999985098839</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11238041.15</v>
      </c>
      <c r="D1224" s="1">
        <f>BILANCA!E247</f>
        <v>33710505.5</v>
      </c>
      <c r="E1224" s="1">
        <v>0</v>
      </c>
      <c r="F1224" s="1">
        <v>0</v>
      </c>
      <c r="G1224" s="2">
        <f t="shared" si="22"/>
        <v>18956831.568149999</v>
      </c>
      <c r="H1224" s="2">
        <f t="shared" si="23"/>
        <v>0.65000000037252903</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2056767.76</v>
      </c>
      <c r="D1226" s="1">
        <f>BILANCA!E249</f>
        <v>0</v>
      </c>
      <c r="E1226" s="1">
        <v>0</v>
      </c>
      <c r="F1226" s="1">
        <v>0</v>
      </c>
      <c r="G1226" s="2">
        <f t="shared" si="22"/>
        <v>499794.56568</v>
      </c>
      <c r="H1226" s="2">
        <f t="shared" si="23"/>
        <v>0.23999999999068677</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19659806.199999999</v>
      </c>
      <c r="D1227" s="1">
        <f>BILANCA!E250</f>
        <v>19187062.849999998</v>
      </c>
      <c r="E1227" s="1">
        <v>0</v>
      </c>
      <c r="F1227" s="1">
        <v>0</v>
      </c>
      <c r="G1227" s="2">
        <f t="shared" si="22"/>
        <v>14160279.383599998</v>
      </c>
      <c r="H1227" s="2">
        <f t="shared" si="23"/>
        <v>0.35000000149011612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19659806.199999999</v>
      </c>
      <c r="D1229" s="1">
        <f>BILANCA!E252</f>
        <v>17541488.579999998</v>
      </c>
      <c r="E1229" s="1">
        <v>0</v>
      </c>
      <c r="F1229" s="1">
        <v>0</v>
      </c>
      <c r="G1229" s="2">
        <f t="shared" si="22"/>
        <v>13466724.706559997</v>
      </c>
      <c r="H1229" s="2">
        <f t="shared" si="23"/>
        <v>0.62000000104308128</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1645574.27</v>
      </c>
      <c r="E1230" s="1">
        <v>0</v>
      </c>
      <c r="F1230" s="1">
        <v>0</v>
      </c>
      <c r="G1230" s="2">
        <f t="shared" si="22"/>
        <v>812913.68938</v>
      </c>
      <c r="H1230" s="2">
        <f t="shared" si="23"/>
        <v>0.27000000001862645</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12112720.66</v>
      </c>
      <c r="D1232" s="1">
        <f>BILANCA!E255</f>
        <v>7891006.71</v>
      </c>
      <c r="E1232" s="1">
        <v>0</v>
      </c>
      <c r="F1232" s="1">
        <v>0</v>
      </c>
      <c r="G1232" s="2">
        <f t="shared" si="22"/>
        <v>6945788.7859199997</v>
      </c>
      <c r="H1232" s="2">
        <f t="shared" si="23"/>
        <v>0.62999999988824129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63310.61</v>
      </c>
      <c r="D1233" s="1">
        <f>BILANCA!E256</f>
        <v>35626.589999999997</v>
      </c>
      <c r="E1233" s="1">
        <v>0</v>
      </c>
      <c r="F1233" s="1">
        <v>0</v>
      </c>
      <c r="G1233" s="2">
        <f t="shared" si="22"/>
        <v>33640.947499999995</v>
      </c>
      <c r="H1233" s="2">
        <f t="shared" si="23"/>
        <v>0.80000000000291038</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21.22</v>
      </c>
      <c r="D1234" s="1">
        <f>BILANCA!E257</f>
        <v>0</v>
      </c>
      <c r="E1234" s="1">
        <v>0</v>
      </c>
      <c r="F1234" s="1">
        <v>0</v>
      </c>
      <c r="G1234" s="2">
        <f t="shared" si="22"/>
        <v>5.3262200000000002</v>
      </c>
      <c r="H1234" s="2">
        <f t="shared" si="23"/>
        <v>0.21999999999999886</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77788333.319999993</v>
      </c>
      <c r="D1236" s="1">
        <f>BILANCA!E259</f>
        <v>70375508.030000001</v>
      </c>
      <c r="E1236" s="1">
        <v>0</v>
      </c>
      <c r="F1236" s="1">
        <v>0</v>
      </c>
      <c r="G1236" s="2">
        <f t="shared" si="22"/>
        <v>55290455.393140003</v>
      </c>
      <c r="H1236" s="2">
        <f t="shared" si="23"/>
        <v>0.34999999403953552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77788333.319999993</v>
      </c>
      <c r="D1237" s="1">
        <f>BILANCA!E260</f>
        <v>70375508.030000001</v>
      </c>
      <c r="E1237" s="1">
        <v>0</v>
      </c>
      <c r="F1237" s="1">
        <v>0</v>
      </c>
      <c r="G1237" s="2">
        <f t="shared" si="22"/>
        <v>55508994.742520005</v>
      </c>
      <c r="H1237" s="2">
        <f t="shared" si="23"/>
        <v>0.34999999403953552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351778.41</v>
      </c>
      <c r="D1238" s="1">
        <f>BILANCA!E262</f>
        <v>330147.65999999997</v>
      </c>
      <c r="E1238" s="1">
        <v>0</v>
      </c>
      <c r="F1238" s="1">
        <v>0</v>
      </c>
      <c r="G1238" s="2">
        <f t="shared" si="22"/>
        <v>258078.80114999996</v>
      </c>
      <c r="H1238" s="2">
        <f t="shared" si="23"/>
        <v>0.75</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339498.6</v>
      </c>
      <c r="D1239" s="1">
        <f>BILANCA!E263</f>
        <v>299575.39</v>
      </c>
      <c r="E1239" s="1">
        <v>0</v>
      </c>
      <c r="F1239" s="1">
        <v>0</v>
      </c>
      <c r="G1239" s="2">
        <f t="shared" si="22"/>
        <v>240294.24128000002</v>
      </c>
      <c r="H1239" s="2">
        <f t="shared" si="23"/>
        <v>0.7900000000372529</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3173019.55</v>
      </c>
      <c r="D1240" s="1">
        <f>BILANCA!E264</f>
        <v>3139160.71</v>
      </c>
      <c r="E1240" s="1">
        <v>0</v>
      </c>
      <c r="F1240" s="1">
        <v>0</v>
      </c>
      <c r="G1240" s="2">
        <f t="shared" si="22"/>
        <v>2428994.6292900001</v>
      </c>
      <c r="H1240" s="2">
        <f t="shared" si="23"/>
        <v>0.74000000022351742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14091916.860000001</v>
      </c>
      <c r="D1241" s="1">
        <f>BILANCA!E265</f>
        <v>11162831.49</v>
      </c>
      <c r="E1241" s="1">
        <v>0</v>
      </c>
      <c r="F1241" s="1">
        <v>0</v>
      </c>
      <c r="G1241" s="2">
        <f t="shared" si="22"/>
        <v>9395735.5987200011</v>
      </c>
      <c r="H1241" s="2">
        <f t="shared" si="23"/>
        <v>0.62999999895691872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25511.41</v>
      </c>
      <c r="D1242" s="1">
        <f>BILANCA!E266</f>
        <v>25625.83</v>
      </c>
      <c r="E1242" s="1">
        <v>0</v>
      </c>
      <c r="F1242" s="1">
        <v>0</v>
      </c>
      <c r="G1242" s="2">
        <f t="shared" ref="G1242:G1479" si="24">B1242/1000*C1242+B1242/500*D1242</f>
        <v>19881.635130000002</v>
      </c>
      <c r="H1242" s="2">
        <f t="shared" si="23"/>
        <v>0.57999999999810825</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42129.119999999995</v>
      </c>
      <c r="D1243" s="1">
        <f>BILANCA!E267</f>
        <v>12981.12</v>
      </c>
      <c r="E1243" s="1">
        <v>0</v>
      </c>
      <c r="F1243" s="1">
        <v>0</v>
      </c>
      <c r="G1243" s="2">
        <f t="shared" si="24"/>
        <v>17703.7536</v>
      </c>
      <c r="H1243" s="2">
        <f t="shared" si="23"/>
        <v>0.23999999999614374</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859836.00999999989</v>
      </c>
      <c r="D1244" s="1">
        <f>BILANCA!E268</f>
        <v>334986.09000000003</v>
      </c>
      <c r="E1244" s="1">
        <v>0</v>
      </c>
      <c r="F1244" s="1">
        <v>0</v>
      </c>
      <c r="G1244" s="2">
        <f t="shared" si="24"/>
        <v>399279.93758999999</v>
      </c>
      <c r="H1244" s="2">
        <f t="shared" si="23"/>
        <v>9.9999999918509275E-2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15254.38</v>
      </c>
      <c r="D1245" s="1">
        <f>BILANCA!E269</f>
        <v>18404.07</v>
      </c>
      <c r="E1245" s="1">
        <v>0</v>
      </c>
      <c r="F1245" s="1">
        <v>0</v>
      </c>
      <c r="G1245" s="2">
        <f t="shared" si="24"/>
        <v>13640.38024</v>
      </c>
      <c r="H1245" s="2">
        <f t="shared" si="23"/>
        <v>0.44999999999890861</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35711.15</v>
      </c>
      <c r="D1247" s="1">
        <f>BILANCA!E271</f>
        <v>47085.99</v>
      </c>
      <c r="E1247" s="1">
        <v>0</v>
      </c>
      <c r="F1247" s="1">
        <v>0</v>
      </c>
      <c r="G1247" s="2">
        <f t="shared" si="24"/>
        <v>34289.14632</v>
      </c>
      <c r="H1247" s="2">
        <f t="shared" si="23"/>
        <v>0.16000000000349246</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1673970.54</v>
      </c>
      <c r="D1263" s="1">
        <f>BILANCA!E287</f>
        <v>1037693.33</v>
      </c>
      <c r="E1263" s="1">
        <v>0</v>
      </c>
      <c r="F1263" s="1">
        <v>0</v>
      </c>
      <c r="G1263" s="2">
        <f t="shared" si="24"/>
        <v>1049820.0160000001</v>
      </c>
      <c r="H1263" s="2">
        <f t="shared" si="23"/>
        <v>0.78999999992083758</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33557969.899999999</v>
      </c>
      <c r="D1264" s="1">
        <f>BILANCA!E288</f>
        <v>22765664.699999999</v>
      </c>
      <c r="E1264" s="1">
        <v>0</v>
      </c>
      <c r="F1264" s="1">
        <v>0</v>
      </c>
      <c r="G1264" s="2">
        <f t="shared" si="24"/>
        <v>22224093.103299998</v>
      </c>
      <c r="H1264" s="2">
        <f t="shared" si="23"/>
        <v>0.40000000223517418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89705.42</v>
      </c>
      <c r="D1265" s="1">
        <f>BILANCA!E289</f>
        <v>60722</v>
      </c>
      <c r="E1265" s="1">
        <v>0</v>
      </c>
      <c r="F1265" s="1">
        <v>0</v>
      </c>
      <c r="G1265" s="2">
        <f t="shared" si="24"/>
        <v>59544.136439999995</v>
      </c>
      <c r="H1265" s="2">
        <f t="shared" si="23"/>
        <v>0.41999999999825377</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1281767.23</v>
      </c>
      <c r="D1266" s="1">
        <f>BILANCA!E290</f>
        <v>180625.91</v>
      </c>
      <c r="E1266" s="1">
        <v>0</v>
      </c>
      <c r="F1266" s="1">
        <v>0</v>
      </c>
      <c r="G1266" s="2">
        <f t="shared" si="24"/>
        <v>464974.39114999998</v>
      </c>
      <c r="H1266" s="2">
        <f t="shared" si="23"/>
        <v>0.31999999997788109</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2654456.2200000002</v>
      </c>
      <c r="D1269" s="1">
        <f>BILANCA!E293</f>
        <v>0</v>
      </c>
      <c r="E1269" s="1">
        <v>0</v>
      </c>
      <c r="F1269" s="1">
        <v>0</v>
      </c>
      <c r="G1269" s="2">
        <f t="shared" si="24"/>
        <v>759174.47892000002</v>
      </c>
      <c r="H1269" s="2">
        <f t="shared" si="23"/>
        <v>0.22000000020489097</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12582130.689999999</v>
      </c>
      <c r="D1270" s="1">
        <f>BILANCA!E294</f>
        <v>9192385.1099999994</v>
      </c>
      <c r="E1270" s="1">
        <v>0</v>
      </c>
      <c r="F1270" s="1">
        <v>0</v>
      </c>
      <c r="G1270" s="2">
        <f t="shared" si="24"/>
        <v>8887500.5611699987</v>
      </c>
      <c r="H1270" s="2">
        <f t="shared" si="23"/>
        <v>0.41999999992549419</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12268398.639999999</v>
      </c>
      <c r="D1271" s="1">
        <f>BILANCA!E295</f>
        <v>8832.06</v>
      </c>
      <c r="E1271" s="1">
        <v>0</v>
      </c>
      <c r="F1271" s="1">
        <v>0</v>
      </c>
      <c r="G1271" s="2">
        <f t="shared" si="24"/>
        <v>3538386.0748799993</v>
      </c>
      <c r="H1271" s="2">
        <f t="shared" si="23"/>
        <v>0.42000000126608938</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149314.42000000001</v>
      </c>
      <c r="D1272" s="1">
        <f>BILANCA!E296</f>
        <v>16575.669999999998</v>
      </c>
      <c r="E1272" s="1">
        <v>0</v>
      </c>
      <c r="F1272" s="1">
        <v>0</v>
      </c>
      <c r="G1272" s="2">
        <f t="shared" si="24"/>
        <v>52732.604640000005</v>
      </c>
      <c r="H1272" s="2">
        <f t="shared" si="23"/>
        <v>0.75000000001455192</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64471.130000000005</v>
      </c>
      <c r="D1273" s="1">
        <f>BILANCA!E297</f>
        <v>76712.160000000003</v>
      </c>
      <c r="E1273" s="1">
        <v>0</v>
      </c>
      <c r="F1273" s="1">
        <v>0</v>
      </c>
      <c r="G1273" s="2">
        <f t="shared" si="24"/>
        <v>63189.680500000002</v>
      </c>
      <c r="H1273" s="2">
        <f t="shared" si="23"/>
        <v>0.29000000000814907</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118265.65</v>
      </c>
      <c r="D1274" s="1">
        <f>BILANCA!E298</f>
        <v>96189.75</v>
      </c>
      <c r="E1274" s="1">
        <v>0</v>
      </c>
      <c r="F1274" s="1">
        <v>0</v>
      </c>
      <c r="G1274" s="2">
        <f t="shared" si="24"/>
        <v>90397.738649999985</v>
      </c>
      <c r="H1274" s="2">
        <f t="shared" si="23"/>
        <v>0.60000000000582077</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107.65</v>
      </c>
      <c r="D1275" s="1">
        <f>BILANCA!E299</f>
        <v>107.65</v>
      </c>
      <c r="E1275" s="1">
        <v>0</v>
      </c>
      <c r="F1275" s="1">
        <v>0</v>
      </c>
      <c r="G1275" s="2">
        <f t="shared" si="24"/>
        <v>94.301400000000001</v>
      </c>
      <c r="H1275" s="2">
        <f t="shared" si="23"/>
        <v>0.69999999999998863</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6849.75</v>
      </c>
      <c r="D1277" s="1">
        <f>BILANCA!E301</f>
        <v>1974.75</v>
      </c>
      <c r="E1277" s="1">
        <v>0</v>
      </c>
      <c r="F1277" s="1">
        <v>0</v>
      </c>
      <c r="G1277" s="2">
        <f t="shared" si="24"/>
        <v>3174.9794999999999</v>
      </c>
      <c r="H1277" s="2">
        <f t="shared" si="23"/>
        <v>0.5</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468999.11999999994</v>
      </c>
      <c r="D1278" s="1">
        <f>BILANCA!E302</f>
        <v>415.56</v>
      </c>
      <c r="E1278" s="1">
        <v>0</v>
      </c>
      <c r="F1278" s="1">
        <v>0</v>
      </c>
      <c r="G1278" s="2">
        <f t="shared" si="24"/>
        <v>138599.92079999999</v>
      </c>
      <c r="H1278" s="2">
        <f t="shared" si="23"/>
        <v>0.55999999993713345</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13423635.720000001</v>
      </c>
      <c r="D1299" s="6">
        <f>'RAS-funkcijski'!E5</f>
        <v>16667955.24</v>
      </c>
      <c r="E1299" s="6">
        <v>0</v>
      </c>
      <c r="F1299" s="6">
        <v>0</v>
      </c>
      <c r="G1299" s="7">
        <f t="shared" si="24"/>
        <v>46759.546199999997</v>
      </c>
      <c r="H1299" s="7">
        <f t="shared" si="23"/>
        <v>0.51999999955296516</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1421722.6099999999</v>
      </c>
      <c r="D1300" s="1">
        <f>'RAS-funkcijski'!E6</f>
        <v>1705628.4700000002</v>
      </c>
      <c r="E1300" s="1">
        <v>0</v>
      </c>
      <c r="F1300" s="1">
        <v>0</v>
      </c>
      <c r="G1300" s="2">
        <f t="shared" si="24"/>
        <v>9665.9591</v>
      </c>
      <c r="H1300" s="2">
        <f t="shared" si="23"/>
        <v>0.86000000033527613</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939621.79999999993</v>
      </c>
      <c r="D1301" s="1">
        <f>'RAS-funkcijski'!E7</f>
        <v>1124608.8700000001</v>
      </c>
      <c r="E1301" s="1">
        <v>0</v>
      </c>
      <c r="F1301" s="1">
        <v>0</v>
      </c>
      <c r="G1301" s="2">
        <f t="shared" si="24"/>
        <v>9566.5186200000007</v>
      </c>
      <c r="H1301" s="2">
        <f t="shared" si="23"/>
        <v>0.32999999995809048</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482100.81</v>
      </c>
      <c r="D1302" s="1">
        <f>'RAS-funkcijski'!E8</f>
        <v>581019.6</v>
      </c>
      <c r="E1302" s="1">
        <v>0</v>
      </c>
      <c r="F1302" s="1">
        <v>0</v>
      </c>
      <c r="G1302" s="2">
        <f t="shared" si="24"/>
        <v>6576.5600400000003</v>
      </c>
      <c r="H1302" s="2">
        <f t="shared" si="23"/>
        <v>0.59000000002561137</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12001913.110000001</v>
      </c>
      <c r="D1307" s="1">
        <f>'RAS-funkcijski'!E13</f>
        <v>14962326.77</v>
      </c>
      <c r="E1307" s="1">
        <v>0</v>
      </c>
      <c r="F1307" s="1">
        <v>0</v>
      </c>
      <c r="G1307" s="2">
        <f t="shared" si="24"/>
        <v>377339.09985</v>
      </c>
      <c r="H1307" s="2">
        <f t="shared" si="23"/>
        <v>0.34000000171363354</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11052093.220000001</v>
      </c>
      <c r="D1308" s="1">
        <f>'RAS-funkcijski'!E14</f>
        <v>13269549.949999999</v>
      </c>
      <c r="E1308" s="1">
        <v>0</v>
      </c>
      <c r="F1308" s="1">
        <v>0</v>
      </c>
      <c r="G1308" s="2">
        <f t="shared" si="24"/>
        <v>375911.93119999999</v>
      </c>
      <c r="H1308" s="2">
        <f t="shared" si="23"/>
        <v>0.27000000141561031</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949819.89</v>
      </c>
      <c r="D1310" s="1">
        <f>'RAS-funkcijski'!E16</f>
        <v>1692776.82</v>
      </c>
      <c r="E1310" s="1">
        <v>0</v>
      </c>
      <c r="F1310" s="1">
        <v>0</v>
      </c>
      <c r="G1310" s="2">
        <f t="shared" si="24"/>
        <v>52024.482360000002</v>
      </c>
      <c r="H1310" s="2">
        <f t="shared" si="23"/>
        <v>0.28999999992083758</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442476.54</v>
      </c>
      <c r="D1322" s="1">
        <f>'RAS-funkcijski'!E28</f>
        <v>469756.7</v>
      </c>
      <c r="E1322" s="1">
        <v>0</v>
      </c>
      <c r="F1322" s="1">
        <v>0</v>
      </c>
      <c r="G1322" s="2">
        <f t="shared" si="24"/>
        <v>33167.758560000002</v>
      </c>
      <c r="H1322" s="2">
        <f t="shared" si="23"/>
        <v>0.76000000000931323</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314328.05</v>
      </c>
      <c r="D1324" s="1">
        <f>'RAS-funkcijski'!E30</f>
        <v>346037</v>
      </c>
      <c r="E1324" s="1">
        <v>0</v>
      </c>
      <c r="F1324" s="1">
        <v>0</v>
      </c>
      <c r="G1324" s="2">
        <f t="shared" si="24"/>
        <v>26166.453299999997</v>
      </c>
      <c r="H1324" s="2">
        <f t="shared" si="23"/>
        <v>4.9999999988358468E-2</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128148.49</v>
      </c>
      <c r="D1328" s="1">
        <f>'RAS-funkcijski'!E34</f>
        <v>123719.7</v>
      </c>
      <c r="E1328" s="1">
        <v>0</v>
      </c>
      <c r="F1328" s="1">
        <v>0</v>
      </c>
      <c r="G1328" s="2">
        <f t="shared" si="24"/>
        <v>11267.636699999999</v>
      </c>
      <c r="H1328" s="2">
        <f t="shared" si="23"/>
        <v>0.79000000000814907</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8991470.2300000004</v>
      </c>
      <c r="D1329" s="1">
        <f>'RAS-funkcijski'!E35</f>
        <v>6855095.0999999996</v>
      </c>
      <c r="E1329" s="1">
        <v>0</v>
      </c>
      <c r="F1329" s="1">
        <v>0</v>
      </c>
      <c r="G1329" s="2">
        <f t="shared" si="24"/>
        <v>703751.47332999995</v>
      </c>
      <c r="H1329" s="2">
        <f t="shared" si="23"/>
        <v>0.33000000007450581</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2079087.97</v>
      </c>
      <c r="D1333" s="1">
        <f>'RAS-funkcijski'!E39</f>
        <v>4838651.12</v>
      </c>
      <c r="E1333" s="1">
        <v>0</v>
      </c>
      <c r="F1333" s="1">
        <v>0</v>
      </c>
      <c r="G1333" s="2">
        <f t="shared" si="24"/>
        <v>411473.65735000005</v>
      </c>
      <c r="H1333" s="2">
        <f t="shared" si="23"/>
        <v>0.15000000013969839</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2039803.48</v>
      </c>
      <c r="D1334" s="1">
        <f>'RAS-funkcijski'!E40</f>
        <v>4790439.43</v>
      </c>
      <c r="E1334" s="1">
        <v>0</v>
      </c>
      <c r="F1334" s="1">
        <v>0</v>
      </c>
      <c r="G1334" s="2">
        <f t="shared" si="24"/>
        <v>418344.56423999998</v>
      </c>
      <c r="H1334" s="2">
        <f t="shared" si="23"/>
        <v>0.90999999968335032</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39284.49</v>
      </c>
      <c r="D1336" s="1">
        <f>'RAS-funkcijski'!E42</f>
        <v>48211.69</v>
      </c>
      <c r="E1336" s="1">
        <v>0</v>
      </c>
      <c r="F1336" s="1">
        <v>0</v>
      </c>
      <c r="G1336" s="2">
        <f t="shared" si="24"/>
        <v>5156.8990599999997</v>
      </c>
      <c r="H1336" s="2">
        <f t="shared" si="23"/>
        <v>0.79999999999563443</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202720.01</v>
      </c>
      <c r="D1348" s="1">
        <f>'RAS-funkcijski'!E54</f>
        <v>200000</v>
      </c>
      <c r="E1348" s="1">
        <v>0</v>
      </c>
      <c r="F1348" s="1">
        <v>0</v>
      </c>
      <c r="G1348" s="2">
        <f t="shared" si="24"/>
        <v>30136.000500000002</v>
      </c>
      <c r="H1348" s="2">
        <f t="shared" si="27"/>
        <v>1.0000000009313226E-2</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2720.01</v>
      </c>
      <c r="D1350" s="1">
        <f>'RAS-funkcijski'!E56</f>
        <v>0</v>
      </c>
      <c r="E1350" s="1">
        <v>0</v>
      </c>
      <c r="F1350" s="1">
        <v>0</v>
      </c>
      <c r="G1350" s="2">
        <f t="shared" si="24"/>
        <v>141.44051999999999</v>
      </c>
      <c r="H1350" s="2">
        <f t="shared" si="27"/>
        <v>1.0000000000218279E-2</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200000</v>
      </c>
      <c r="D1352" s="1">
        <f>'RAS-funkcijski'!E58</f>
        <v>200000</v>
      </c>
      <c r="E1352" s="1">
        <v>0</v>
      </c>
      <c r="F1352" s="1">
        <v>0</v>
      </c>
      <c r="G1352" s="2">
        <f t="shared" si="24"/>
        <v>32400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6709662.25</v>
      </c>
      <c r="D1355" s="1">
        <f>'RAS-funkcijski'!E61</f>
        <v>1816443.98</v>
      </c>
      <c r="E1355" s="1">
        <v>0</v>
      </c>
      <c r="F1355" s="1">
        <v>0</v>
      </c>
      <c r="G1355" s="2">
        <f t="shared" si="24"/>
        <v>589525.36196999997</v>
      </c>
      <c r="H1355" s="2">
        <f t="shared" si="27"/>
        <v>0.27000000001862645</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612782.99</v>
      </c>
      <c r="D1358" s="1">
        <f>'RAS-funkcijski'!E64</f>
        <v>538130</v>
      </c>
      <c r="E1358" s="1">
        <v>0</v>
      </c>
      <c r="F1358" s="1">
        <v>0</v>
      </c>
      <c r="G1358" s="2">
        <f t="shared" si="24"/>
        <v>101342.57939999999</v>
      </c>
      <c r="H1358" s="2">
        <f t="shared" si="27"/>
        <v>1.0000000009313226E-2</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6096879.2599999998</v>
      </c>
      <c r="D1359" s="1">
        <f>'RAS-funkcijski'!E65</f>
        <v>1278313.98</v>
      </c>
      <c r="E1359" s="1">
        <v>0</v>
      </c>
      <c r="F1359" s="1">
        <v>0</v>
      </c>
      <c r="G1359" s="2">
        <f t="shared" si="24"/>
        <v>527863.94042</v>
      </c>
      <c r="H1359" s="2">
        <f t="shared" si="27"/>
        <v>0.27999999979510903</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832116.48</v>
      </c>
      <c r="D1369" s="1">
        <f>'RAS-funkcijski'!E75</f>
        <v>1276428.07</v>
      </c>
      <c r="E1369" s="1">
        <v>0</v>
      </c>
      <c r="F1369" s="1">
        <v>0</v>
      </c>
      <c r="G1369" s="2">
        <f t="shared" si="24"/>
        <v>240333.05601999999</v>
      </c>
      <c r="H1369" s="2">
        <f t="shared" si="27"/>
        <v>0.55000000004656613</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168989.49</v>
      </c>
      <c r="D1370" s="1">
        <f>'RAS-funkcijski'!E76</f>
        <v>421580.76</v>
      </c>
      <c r="E1370" s="1">
        <v>0</v>
      </c>
      <c r="F1370" s="1">
        <v>0</v>
      </c>
      <c r="G1370" s="2">
        <f t="shared" si="24"/>
        <v>72874.872719999999</v>
      </c>
      <c r="H1370" s="2">
        <f t="shared" si="27"/>
        <v>0.72999999998137355</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413083.88</v>
      </c>
      <c r="D1373" s="1">
        <f>'RAS-funkcijski'!E79</f>
        <v>470787.85</v>
      </c>
      <c r="E1373" s="1">
        <v>0</v>
      </c>
      <c r="F1373" s="1">
        <v>0</v>
      </c>
      <c r="G1373" s="2">
        <f t="shared" si="24"/>
        <v>101599.46849999999</v>
      </c>
      <c r="H1373" s="2">
        <f t="shared" si="27"/>
        <v>0.27000000001862645</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250043.11</v>
      </c>
      <c r="D1374" s="1">
        <f>'RAS-funkcijski'!E80</f>
        <v>384059.46</v>
      </c>
      <c r="E1374" s="1">
        <v>0</v>
      </c>
      <c r="F1374" s="1">
        <v>0</v>
      </c>
      <c r="G1374" s="2">
        <f t="shared" si="24"/>
        <v>77380.314280000006</v>
      </c>
      <c r="H1374" s="2">
        <f t="shared" si="27"/>
        <v>0.57000000000698492</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1619544.22</v>
      </c>
      <c r="D1376" s="1">
        <f>'RAS-funkcijski'!E82</f>
        <v>3124472.2399999998</v>
      </c>
      <c r="E1376" s="1">
        <v>0</v>
      </c>
      <c r="F1376" s="1">
        <v>0</v>
      </c>
      <c r="G1376" s="2">
        <f t="shared" si="24"/>
        <v>613742.11859999993</v>
      </c>
      <c r="H1376" s="2">
        <f t="shared" si="27"/>
        <v>0.45999999972991645</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61572.5</v>
      </c>
      <c r="D1377" s="1">
        <f>'RAS-funkcijski'!E83</f>
        <v>174938.87</v>
      </c>
      <c r="E1377" s="1">
        <v>0</v>
      </c>
      <c r="F1377" s="1">
        <v>0</v>
      </c>
      <c r="G1377" s="2">
        <f t="shared" si="24"/>
        <v>32504.568960000001</v>
      </c>
      <c r="H1377" s="2">
        <f t="shared" si="27"/>
        <v>0.63000000000465661</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1555530.51</v>
      </c>
      <c r="D1378" s="1">
        <f>'RAS-funkcijski'!E84</f>
        <v>2948513.09</v>
      </c>
      <c r="E1378" s="1">
        <v>0</v>
      </c>
      <c r="F1378" s="1">
        <v>0</v>
      </c>
      <c r="G1378" s="2">
        <f t="shared" si="24"/>
        <v>596204.53520000004</v>
      </c>
      <c r="H1378" s="2">
        <f t="shared" si="27"/>
        <v>0.57999999984167516</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2441.21</v>
      </c>
      <c r="D1382" s="1">
        <f>'RAS-funkcijski'!E88</f>
        <v>1020.28</v>
      </c>
      <c r="E1382" s="1">
        <v>0</v>
      </c>
      <c r="F1382" s="1">
        <v>0</v>
      </c>
      <c r="G1382" s="2">
        <f t="shared" si="24"/>
        <v>376.46868000000001</v>
      </c>
      <c r="H1382" s="2">
        <f t="shared" si="27"/>
        <v>0.49000000000000909</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59250156.129999995</v>
      </c>
      <c r="D1383" s="1">
        <f>'RAS-funkcijski'!E89</f>
        <v>51145578.289999999</v>
      </c>
      <c r="E1383" s="1">
        <v>0</v>
      </c>
      <c r="F1383" s="1">
        <v>0</v>
      </c>
      <c r="G1383" s="2">
        <f t="shared" si="24"/>
        <v>13731011.58035</v>
      </c>
      <c r="H1383" s="2">
        <f t="shared" si="27"/>
        <v>0.41999999433755875</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32111285.359999999</v>
      </c>
      <c r="D1388" s="1">
        <f>'RAS-funkcijski'!E94</f>
        <v>40849003.619999997</v>
      </c>
      <c r="E1388" s="1">
        <v>0</v>
      </c>
      <c r="F1388" s="1">
        <v>0</v>
      </c>
      <c r="G1388" s="2">
        <f t="shared" si="24"/>
        <v>10242836.333999999</v>
      </c>
      <c r="H1388" s="2">
        <f t="shared" si="27"/>
        <v>0.74000000208616257</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23004620.559999999</v>
      </c>
      <c r="D1389" s="1">
        <f>'RAS-funkcijski'!E95</f>
        <v>29640060.329999998</v>
      </c>
      <c r="E1389" s="1">
        <v>0</v>
      </c>
      <c r="F1389" s="1">
        <v>0</v>
      </c>
      <c r="G1389" s="2">
        <f t="shared" si="24"/>
        <v>7487911.4510199996</v>
      </c>
      <c r="H1389" s="2">
        <f t="shared" si="27"/>
        <v>0.76999999955296516</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9106664.8000000007</v>
      </c>
      <c r="D1390" s="1">
        <f>'RAS-funkcijski'!E96</f>
        <v>11208943.289999999</v>
      </c>
      <c r="E1390" s="1">
        <v>0</v>
      </c>
      <c r="F1390" s="1">
        <v>0</v>
      </c>
      <c r="G1390" s="2">
        <f t="shared" si="24"/>
        <v>2900258.7269600001</v>
      </c>
      <c r="H1390" s="2">
        <f t="shared" si="27"/>
        <v>0.48999999836087227</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17918269.030000001</v>
      </c>
      <c r="D1393" s="1">
        <f>'RAS-funkcijski'!E99</f>
        <v>0</v>
      </c>
      <c r="E1393" s="1">
        <v>0</v>
      </c>
      <c r="F1393" s="1">
        <v>0</v>
      </c>
      <c r="G1393" s="2">
        <f t="shared" si="24"/>
        <v>1702235.5578500002</v>
      </c>
      <c r="H1393" s="2">
        <f t="shared" si="27"/>
        <v>3.0000001192092896E-2</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17918269.030000001</v>
      </c>
      <c r="D1394" s="1">
        <f>'RAS-funkcijski'!E100</f>
        <v>0</v>
      </c>
      <c r="E1394" s="1">
        <v>0</v>
      </c>
      <c r="F1394" s="1">
        <v>0</v>
      </c>
      <c r="G1394" s="2">
        <f t="shared" si="24"/>
        <v>1720153.8268800001</v>
      </c>
      <c r="H1394" s="2">
        <f t="shared" si="27"/>
        <v>3.0000001192092896E-2</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9196830.1199999992</v>
      </c>
      <c r="D1398" s="1">
        <f>'RAS-funkcijski'!E104</f>
        <v>10269434.710000001</v>
      </c>
      <c r="E1398" s="1">
        <v>0</v>
      </c>
      <c r="F1398" s="1">
        <v>0</v>
      </c>
      <c r="G1398" s="2">
        <f t="shared" si="24"/>
        <v>2973569.9540000004</v>
      </c>
      <c r="H1398" s="2">
        <f t="shared" si="27"/>
        <v>0.40999999828636646</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23771.62</v>
      </c>
      <c r="D1400" s="1">
        <f>'RAS-funkcijski'!E106</f>
        <v>27139.96</v>
      </c>
      <c r="E1400" s="1">
        <v>0</v>
      </c>
      <c r="F1400" s="1">
        <v>0</v>
      </c>
      <c r="G1400" s="2">
        <f t="shared" si="24"/>
        <v>7961.2570799999994</v>
      </c>
      <c r="H1400" s="2">
        <f t="shared" si="27"/>
        <v>0.42000000000189175</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4409654.3499999996</v>
      </c>
      <c r="D1401" s="1">
        <f>'RAS-funkcijski'!E107</f>
        <v>4881551.66</v>
      </c>
      <c r="E1401" s="1">
        <v>0</v>
      </c>
      <c r="F1401" s="1">
        <v>0</v>
      </c>
      <c r="G1401" s="2">
        <f t="shared" si="24"/>
        <v>1459794.0400099999</v>
      </c>
      <c r="H1401" s="2">
        <f t="shared" si="27"/>
        <v>0.68999999947845936</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1530507.88</v>
      </c>
      <c r="D1402" s="1">
        <f>'RAS-funkcijski'!E108</f>
        <v>2001575.43</v>
      </c>
      <c r="E1402" s="1">
        <v>0</v>
      </c>
      <c r="F1402" s="1">
        <v>0</v>
      </c>
      <c r="G1402" s="2">
        <f t="shared" si="24"/>
        <v>575500.50896000001</v>
      </c>
      <c r="H1402" s="2">
        <f t="shared" si="27"/>
        <v>0.55000000004656613</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2816289.79</v>
      </c>
      <c r="D1403" s="1">
        <f>'RAS-funkcijski'!E109</f>
        <v>2809976.23</v>
      </c>
      <c r="E1403" s="1">
        <v>0</v>
      </c>
      <c r="F1403" s="1">
        <v>0</v>
      </c>
      <c r="G1403" s="2">
        <f t="shared" si="24"/>
        <v>885805.43625000003</v>
      </c>
      <c r="H1403" s="2">
        <f t="shared" si="27"/>
        <v>0.43999999994412065</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62856.68</v>
      </c>
      <c r="D1405" s="1">
        <f>'RAS-funkcijski'!E111</f>
        <v>70000</v>
      </c>
      <c r="E1405" s="1">
        <v>0</v>
      </c>
      <c r="F1405" s="1">
        <v>0</v>
      </c>
      <c r="G1405" s="2">
        <f t="shared" si="24"/>
        <v>21705.66476</v>
      </c>
      <c r="H1405" s="2">
        <f t="shared" si="27"/>
        <v>0.31999999999970896</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133737168.04000001</v>
      </c>
      <c r="D1408" s="1">
        <f>'RAS-funkcijski'!E114</f>
        <v>155173587.12</v>
      </c>
      <c r="E1408" s="1">
        <v>0</v>
      </c>
      <c r="F1408" s="1">
        <v>0</v>
      </c>
      <c r="G1408" s="2">
        <f t="shared" si="24"/>
        <v>48849277.650800005</v>
      </c>
      <c r="H1408" s="2">
        <f t="shared" si="27"/>
        <v>0.16000001132488251</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66656011.409999996</v>
      </c>
      <c r="D1409" s="1">
        <f>'RAS-funkcijski'!E115</f>
        <v>86550957.280000001</v>
      </c>
      <c r="E1409" s="1">
        <v>0</v>
      </c>
      <c r="F1409" s="1">
        <v>0</v>
      </c>
      <c r="G1409" s="2">
        <f t="shared" si="24"/>
        <v>26613129.782669999</v>
      </c>
      <c r="H1409" s="2">
        <f t="shared" si="27"/>
        <v>0.68999999761581421</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66656011.409999996</v>
      </c>
      <c r="D1411" s="1">
        <f>'RAS-funkcijski'!E117</f>
        <v>86550957.280000001</v>
      </c>
      <c r="E1411" s="1">
        <v>0</v>
      </c>
      <c r="F1411" s="1">
        <v>0</v>
      </c>
      <c r="G1411" s="2">
        <f t="shared" si="24"/>
        <v>27092645.634609997</v>
      </c>
      <c r="H1411" s="2">
        <f t="shared" si="27"/>
        <v>0.68999999761581421</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62734839.010000005</v>
      </c>
      <c r="D1412" s="1">
        <f>'RAS-funkcijski'!E118</f>
        <v>63911939.399999999</v>
      </c>
      <c r="E1412" s="1">
        <v>0</v>
      </c>
      <c r="F1412" s="1">
        <v>0</v>
      </c>
      <c r="G1412" s="2">
        <f t="shared" si="24"/>
        <v>21723693.830340002</v>
      </c>
      <c r="H1412" s="2">
        <f t="shared" si="27"/>
        <v>0.41000000387430191</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2171050.59</v>
      </c>
      <c r="D1413" s="1">
        <f>'RAS-funkcijski'!E119</f>
        <v>2276562.58</v>
      </c>
      <c r="E1413" s="1">
        <v>0</v>
      </c>
      <c r="F1413" s="1">
        <v>0</v>
      </c>
      <c r="G1413" s="2">
        <f t="shared" si="24"/>
        <v>773280.21125000005</v>
      </c>
      <c r="H1413" s="2">
        <f t="shared" si="27"/>
        <v>0.83000000007450581</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60563788.420000002</v>
      </c>
      <c r="D1414" s="1">
        <f>'RAS-funkcijski'!E120</f>
        <v>61635376.82</v>
      </c>
      <c r="E1414" s="1">
        <v>0</v>
      </c>
      <c r="F1414" s="1">
        <v>0</v>
      </c>
      <c r="G1414" s="2">
        <f t="shared" si="24"/>
        <v>21324806.878959998</v>
      </c>
      <c r="H1414" s="2">
        <f t="shared" si="27"/>
        <v>0.60000000149011612</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4346317.62</v>
      </c>
      <c r="D1420" s="1">
        <f>'RAS-funkcijski'!E126</f>
        <v>4710690.4400000004</v>
      </c>
      <c r="E1420" s="1">
        <v>0</v>
      </c>
      <c r="F1420" s="1">
        <v>0</v>
      </c>
      <c r="G1420" s="2">
        <f t="shared" si="24"/>
        <v>1679659.2170000002</v>
      </c>
      <c r="H1420" s="2">
        <f t="shared" si="27"/>
        <v>0.82000000029802322</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7968384.3799999999</v>
      </c>
      <c r="D1423" s="1">
        <f>'RAS-funkcijski'!E129</f>
        <v>9632216.3100000005</v>
      </c>
      <c r="E1423" s="1">
        <v>0</v>
      </c>
      <c r="F1423" s="1">
        <v>0</v>
      </c>
      <c r="G1423" s="2">
        <f t="shared" si="24"/>
        <v>3404102.125</v>
      </c>
      <c r="H1423" s="2">
        <f t="shared" si="27"/>
        <v>0.69000000040978193</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23635.55</v>
      </c>
      <c r="D1424" s="1">
        <f>'RAS-funkcijski'!E130</f>
        <v>7963.25</v>
      </c>
      <c r="E1424" s="1">
        <v>0</v>
      </c>
      <c r="F1424" s="1">
        <v>0</v>
      </c>
      <c r="G1424" s="2">
        <f t="shared" si="24"/>
        <v>4984.8182999999999</v>
      </c>
      <c r="H1424" s="2">
        <f t="shared" si="27"/>
        <v>0.7000000000007276</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23635.55</v>
      </c>
      <c r="D1426" s="1">
        <f>'RAS-funkcijski'!E132</f>
        <v>7963.25</v>
      </c>
      <c r="E1426" s="1">
        <v>0</v>
      </c>
      <c r="F1426" s="1">
        <v>0</v>
      </c>
      <c r="G1426" s="2">
        <f t="shared" si="24"/>
        <v>5063.9423999999999</v>
      </c>
      <c r="H1426" s="2">
        <f t="shared" si="27"/>
        <v>0.7000000000007276</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6760760.5499999998</v>
      </c>
      <c r="D1427" s="1">
        <f>'RAS-funkcijski'!E133</f>
        <v>8130617.7400000002</v>
      </c>
      <c r="E1427" s="1">
        <v>0</v>
      </c>
      <c r="F1427" s="1">
        <v>0</v>
      </c>
      <c r="G1427" s="2">
        <f t="shared" si="24"/>
        <v>2969837.4878700003</v>
      </c>
      <c r="H1427" s="2">
        <f t="shared" si="27"/>
        <v>0.7099999999627471</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355121.01</v>
      </c>
      <c r="D1429" s="1">
        <f>'RAS-funkcijski'!E135</f>
        <v>509378.67</v>
      </c>
      <c r="E1429" s="1">
        <v>0</v>
      </c>
      <c r="F1429" s="1">
        <v>0</v>
      </c>
      <c r="G1429" s="2">
        <f t="shared" si="24"/>
        <v>179978.06384999998</v>
      </c>
      <c r="H1429" s="2">
        <f t="shared" si="27"/>
        <v>0.34000000002561137</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828867.27</v>
      </c>
      <c r="D1434" s="1">
        <f>'RAS-funkcijski'!E140</f>
        <v>984256.65</v>
      </c>
      <c r="E1434" s="1">
        <v>0</v>
      </c>
      <c r="F1434" s="1">
        <v>0</v>
      </c>
      <c r="G1434" s="2">
        <f t="shared" si="24"/>
        <v>380443.75751999998</v>
      </c>
      <c r="H1434" s="2">
        <f t="shared" si="27"/>
        <v>0.61999999999534339</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230674606.08999997</v>
      </c>
      <c r="D1435" s="13">
        <f>'RAS-funkcijski'!E141</f>
        <v>249226640.73000002</v>
      </c>
      <c r="E1435" s="13">
        <v>0</v>
      </c>
      <c r="F1435" s="13">
        <v>0</v>
      </c>
      <c r="G1435" s="14">
        <f t="shared" si="24"/>
        <v>99890520.59435001</v>
      </c>
      <c r="H1435" s="14">
        <f t="shared" si="27"/>
        <v>0.35999995470046997</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8224642.6600000001</v>
      </c>
      <c r="D1436" s="6">
        <f>'P-VRIO'!E5</f>
        <v>3876701.5100000002</v>
      </c>
      <c r="E1436" s="6">
        <v>0</v>
      </c>
      <c r="F1436" s="6">
        <v>0</v>
      </c>
      <c r="G1436" s="7">
        <f t="shared" si="24"/>
        <v>15978.045679999999</v>
      </c>
      <c r="H1436" s="7">
        <f t="shared" si="27"/>
        <v>0.82999999960884452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234623.8</v>
      </c>
      <c r="D1437" s="1">
        <f>'P-VRIO'!E6</f>
        <v>132255.98000000001</v>
      </c>
      <c r="E1437" s="1">
        <v>0</v>
      </c>
      <c r="F1437" s="1">
        <v>0</v>
      </c>
      <c r="G1437" s="2">
        <f t="shared" si="24"/>
        <v>998.27152000000001</v>
      </c>
      <c r="H1437" s="2">
        <f t="shared" si="27"/>
        <v>0.22000000000116415</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234623.8</v>
      </c>
      <c r="D1438" s="1">
        <f>'P-VRIO'!E7</f>
        <v>131227.51</v>
      </c>
      <c r="E1438" s="1">
        <v>0</v>
      </c>
      <c r="F1438" s="1">
        <v>0</v>
      </c>
      <c r="G1438" s="2">
        <f t="shared" si="24"/>
        <v>1491.2364600000001</v>
      </c>
      <c r="H1438" s="2">
        <f t="shared" si="27"/>
        <v>0.69000000000232831</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16928.11</v>
      </c>
      <c r="D1439" s="1">
        <f>'P-VRIO'!E8</f>
        <v>0</v>
      </c>
      <c r="E1439" s="1">
        <v>0</v>
      </c>
      <c r="F1439" s="1">
        <v>0</v>
      </c>
      <c r="G1439" s="2">
        <f t="shared" si="24"/>
        <v>67.712440000000001</v>
      </c>
      <c r="H1439" s="2">
        <f t="shared" si="27"/>
        <v>0.11000000000058208</v>
      </c>
      <c r="I1439" s="10">
        <f t="shared" ref="I1439:I1444" si="28">G1439*H1439</f>
        <v>7.4483684000394144</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108385.38</v>
      </c>
      <c r="D1440" s="1">
        <f>'P-VRIO'!E9</f>
        <v>131227.51</v>
      </c>
      <c r="E1440" s="1">
        <v>0</v>
      </c>
      <c r="F1440" s="1">
        <v>0</v>
      </c>
      <c r="G1440" s="2">
        <f t="shared" si="24"/>
        <v>1854.2020000000002</v>
      </c>
      <c r="H1440" s="2">
        <f t="shared" si="27"/>
        <v>0.86999999999534339</v>
      </c>
      <c r="I1440" s="10">
        <f t="shared" si="28"/>
        <v>1613.1557399913659</v>
      </c>
      <c r="J1440" s="2">
        <f>IF(AND(Skriveni!C1440&lt;&gt;0,Skriveni!D1440&lt;&gt;0),1,0)</f>
        <v>1</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109310.31</v>
      </c>
      <c r="D1443" s="1">
        <f>'P-VRIO'!E12</f>
        <v>0</v>
      </c>
      <c r="E1443" s="1">
        <v>0</v>
      </c>
      <c r="F1443" s="1">
        <v>0</v>
      </c>
      <c r="G1443" s="2">
        <f t="shared" si="24"/>
        <v>874.48248000000001</v>
      </c>
      <c r="H1443" s="2">
        <f t="shared" si="27"/>
        <v>0.30999999999767169</v>
      </c>
      <c r="I1443" s="10">
        <f t="shared" si="28"/>
        <v>271.08956879796392</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1028.47</v>
      </c>
      <c r="E1445" s="1">
        <v>0</v>
      </c>
      <c r="F1445" s="1">
        <v>0</v>
      </c>
      <c r="G1445" s="2">
        <f t="shared" si="24"/>
        <v>20.569400000000002</v>
      </c>
      <c r="H1445" s="2">
        <f t="shared" si="27"/>
        <v>0.47000000000002728</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1028.47</v>
      </c>
      <c r="E1452" s="1">
        <v>0</v>
      </c>
      <c r="F1452" s="1">
        <v>0</v>
      </c>
      <c r="G1452" s="2">
        <f t="shared" si="24"/>
        <v>34.967980000000004</v>
      </c>
      <c r="H1452" s="2">
        <f t="shared" si="27"/>
        <v>0.47000000000002728</v>
      </c>
      <c r="I1452" s="10">
        <f t="shared" si="29"/>
        <v>16.434950600000956</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7990018.8600000003</v>
      </c>
      <c r="D1453" s="1">
        <f>'P-VRIO'!E22</f>
        <v>3744445.5300000003</v>
      </c>
      <c r="E1453" s="1">
        <v>0</v>
      </c>
      <c r="F1453" s="1">
        <v>0</v>
      </c>
      <c r="G1453" s="2">
        <f t="shared" si="24"/>
        <v>278620.37855999998</v>
      </c>
      <c r="H1453" s="2">
        <f t="shared" si="27"/>
        <v>0.60999999940395355</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7601314.29</v>
      </c>
      <c r="D1454" s="1">
        <f>'P-VRIO'!E23</f>
        <v>3708776.45</v>
      </c>
      <c r="E1454" s="1">
        <v>0</v>
      </c>
      <c r="F1454" s="1">
        <v>0</v>
      </c>
      <c r="G1454" s="2">
        <f t="shared" si="24"/>
        <v>285358.47661000001</v>
      </c>
      <c r="H1454" s="2">
        <f t="shared" si="27"/>
        <v>0.74000000022351742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251154.12</v>
      </c>
      <c r="D1455" s="1">
        <f>'P-VRIO'!E24</f>
        <v>422.85</v>
      </c>
      <c r="E1455" s="1">
        <v>0</v>
      </c>
      <c r="F1455" s="1">
        <v>0</v>
      </c>
      <c r="G1455" s="2">
        <f t="shared" si="24"/>
        <v>5039.9964</v>
      </c>
      <c r="H1455" s="2">
        <f t="shared" si="27"/>
        <v>0.26999999999532065</v>
      </c>
      <c r="I1455" s="10">
        <f t="shared" ref="I1455:I1460" si="30">G1455*H1455</f>
        <v>1360.799027976416</v>
      </c>
      <c r="J1455" s="2">
        <f>IF(AND(Skriveni!C1455&lt;&gt;0,Skriveni!D1455&lt;&gt;0),1,0)</f>
        <v>1</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7263684.5099999998</v>
      </c>
      <c r="D1456" s="1">
        <f>'P-VRIO'!E25</f>
        <v>1468132.06</v>
      </c>
      <c r="E1456" s="1">
        <v>0</v>
      </c>
      <c r="F1456" s="1">
        <v>0</v>
      </c>
      <c r="G1456" s="2">
        <f t="shared" si="24"/>
        <v>214198.92123000001</v>
      </c>
      <c r="H1456" s="2">
        <f t="shared" si="27"/>
        <v>0.55000000027939677</v>
      </c>
      <c r="I1456" s="10">
        <f t="shared" si="30"/>
        <v>117809.40673634649</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85837.16</v>
      </c>
      <c r="D1458" s="1">
        <f>'P-VRIO'!E27</f>
        <v>5189.37</v>
      </c>
      <c r="E1458" s="1">
        <v>0</v>
      </c>
      <c r="F1458" s="1">
        <v>0</v>
      </c>
      <c r="G1458" s="2">
        <f t="shared" si="24"/>
        <v>2212.9657000000002</v>
      </c>
      <c r="H1458" s="2">
        <f t="shared" si="27"/>
        <v>0.53000000000338332</v>
      </c>
      <c r="I1458" s="10">
        <f t="shared" si="30"/>
        <v>1172.8718210074874</v>
      </c>
      <c r="J1458" s="2">
        <f>IF(AND(Skriveni!C1458&lt;&gt;0,Skriveni!D1458&lt;&gt;0),1,0)</f>
        <v>1</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2235032.17</v>
      </c>
      <c r="E1459" s="1">
        <v>0</v>
      </c>
      <c r="F1459" s="1">
        <v>0</v>
      </c>
      <c r="G1459" s="2">
        <f t="shared" si="24"/>
        <v>107281.54416</v>
      </c>
      <c r="H1459" s="2">
        <f t="shared" si="27"/>
        <v>0.16999999992549419</v>
      </c>
      <c r="I1459" s="10">
        <f t="shared" si="30"/>
        <v>18237.862499206902</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638.5</v>
      </c>
      <c r="D1460" s="1">
        <f>'P-VRIO'!E29</f>
        <v>0</v>
      </c>
      <c r="E1460" s="1">
        <v>0</v>
      </c>
      <c r="F1460" s="1">
        <v>0</v>
      </c>
      <c r="G1460" s="2">
        <f t="shared" si="24"/>
        <v>15.9625</v>
      </c>
      <c r="H1460" s="2">
        <f t="shared" si="27"/>
        <v>0.5</v>
      </c>
      <c r="I1460" s="10">
        <f t="shared" si="30"/>
        <v>7.9812500000000002</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388704.57</v>
      </c>
      <c r="D1461" s="1">
        <f>'P-VRIO'!E30</f>
        <v>35669.08</v>
      </c>
      <c r="E1461" s="1">
        <v>0</v>
      </c>
      <c r="F1461" s="1">
        <v>0</v>
      </c>
      <c r="G1461" s="2">
        <f t="shared" si="24"/>
        <v>11961.110980000001</v>
      </c>
      <c r="H1461" s="2">
        <f t="shared" si="27"/>
        <v>0.50999999999476131</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42.74</v>
      </c>
      <c r="D1466" s="1">
        <f>'P-VRIO'!E35</f>
        <v>79.87</v>
      </c>
      <c r="E1466" s="1">
        <v>0</v>
      </c>
      <c r="F1466" s="1">
        <v>0</v>
      </c>
      <c r="G1466" s="2">
        <f t="shared" si="24"/>
        <v>6.2768800000000002</v>
      </c>
      <c r="H1466" s="2">
        <f t="shared" si="27"/>
        <v>0.38999999999999346</v>
      </c>
      <c r="I1466" s="10">
        <f t="shared" si="31"/>
        <v>2.4479831999999591</v>
      </c>
      <c r="J1466" s="2">
        <f>IF(AND(Skriveni!C1466&lt;&gt;0,Skriveni!D1466&lt;&gt;0),1,0)</f>
        <v>1</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388661.83</v>
      </c>
      <c r="D1467" s="1">
        <f>'P-VRIO'!E36</f>
        <v>35589.21</v>
      </c>
      <c r="E1467" s="1">
        <v>0</v>
      </c>
      <c r="F1467" s="1">
        <v>0</v>
      </c>
      <c r="G1467" s="2">
        <f t="shared" si="24"/>
        <v>14714.888000000001</v>
      </c>
      <c r="H1467" s="2">
        <f t="shared" si="27"/>
        <v>0.37999999998282874</v>
      </c>
      <c r="I1467" s="10">
        <f t="shared" si="31"/>
        <v>5591.6574397473269</v>
      </c>
      <c r="J1467" s="2">
        <f>IF(AND(Skriveni!C1467&lt;&gt;0,Skriveni!D1467&lt;&gt;0),1,0)</f>
        <v>1</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10595.73</v>
      </c>
      <c r="E1469" s="1">
        <v>0</v>
      </c>
      <c r="F1469" s="1">
        <v>0</v>
      </c>
      <c r="G1469" s="2">
        <f t="shared" si="24"/>
        <v>720.50963999999999</v>
      </c>
      <c r="H1469" s="2">
        <f t="shared" si="27"/>
        <v>0.27000000000043656</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10595.73</v>
      </c>
      <c r="E1475" s="1">
        <v>0</v>
      </c>
      <c r="F1475" s="1">
        <v>0</v>
      </c>
      <c r="G1475" s="2">
        <f t="shared" si="24"/>
        <v>847.65840000000003</v>
      </c>
      <c r="H1475" s="2">
        <f t="shared" si="27"/>
        <v>0.27000000000043656</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10595.73</v>
      </c>
      <c r="E1476" s="1">
        <v>0</v>
      </c>
      <c r="F1476" s="1">
        <v>0</v>
      </c>
      <c r="G1476" s="2">
        <f t="shared" si="24"/>
        <v>868.84986000000004</v>
      </c>
      <c r="H1476" s="2">
        <f t="shared" si="27"/>
        <v>0.27000000000043656</v>
      </c>
      <c r="I1476" s="10">
        <f t="shared" ref="I1476:I1479" si="33">G1476*H1476</f>
        <v>234.5894622003793</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37962783.740000002</v>
      </c>
      <c r="D1480" s="6"/>
      <c r="E1480" s="6">
        <v>0</v>
      </c>
      <c r="F1480" s="6">
        <v>0</v>
      </c>
      <c r="G1480" s="7">
        <f t="shared" ref="G1480:G1580" si="34">B1480/1000*C1480</f>
        <v>37962.783740000006</v>
      </c>
      <c r="H1480" s="7">
        <f t="shared" ref="H1480:H1580" si="35">ABS(C1480-ROUND(C1480,0))</f>
        <v>0.25999999791383743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250825316.76000002</v>
      </c>
      <c r="D1481" s="1">
        <v>0</v>
      </c>
      <c r="E1481" s="1">
        <v>0</v>
      </c>
      <c r="F1481" s="1">
        <v>0</v>
      </c>
      <c r="G1481" s="2">
        <f t="shared" si="34"/>
        <v>501650.63352000003</v>
      </c>
      <c r="H1481" s="2">
        <f t="shared" si="35"/>
        <v>0.23999997973442078</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18400243.66</v>
      </c>
      <c r="D1482" s="1">
        <v>0</v>
      </c>
      <c r="E1482" s="1">
        <v>0</v>
      </c>
      <c r="F1482" s="1">
        <v>0</v>
      </c>
      <c r="G1482" s="2">
        <f t="shared" si="34"/>
        <v>55200.73098</v>
      </c>
      <c r="H1482" s="2">
        <f t="shared" si="35"/>
        <v>0.33999999985098839</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212901567.02000001</v>
      </c>
      <c r="D1483" s="1">
        <v>0</v>
      </c>
      <c r="E1483" s="1">
        <v>0</v>
      </c>
      <c r="F1483" s="1">
        <v>0</v>
      </c>
      <c r="G1483" s="2">
        <f t="shared" si="34"/>
        <v>851606.26808000007</v>
      </c>
      <c r="H1483" s="2">
        <f t="shared" si="35"/>
        <v>2.000001072883606E-2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163230890.37</v>
      </c>
      <c r="D1484" s="1">
        <v>0</v>
      </c>
      <c r="E1484" s="1">
        <v>0</v>
      </c>
      <c r="F1484" s="1">
        <v>0</v>
      </c>
      <c r="G1484" s="2">
        <f t="shared" si="34"/>
        <v>816154.45185000007</v>
      </c>
      <c r="H1484" s="2">
        <f t="shared" si="35"/>
        <v>0.37000000476837158</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43411639.420000002</v>
      </c>
      <c r="D1485" s="1">
        <v>0</v>
      </c>
      <c r="E1485" s="1">
        <v>0</v>
      </c>
      <c r="F1485" s="1">
        <v>0</v>
      </c>
      <c r="G1485" s="2">
        <f t="shared" si="34"/>
        <v>260469.83652000001</v>
      </c>
      <c r="H1485" s="2">
        <f t="shared" si="35"/>
        <v>0.42000000178813934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324593.5</v>
      </c>
      <c r="D1486" s="1">
        <v>0</v>
      </c>
      <c r="E1486" s="1">
        <v>0</v>
      </c>
      <c r="F1486" s="1">
        <v>0</v>
      </c>
      <c r="G1486" s="2">
        <f t="shared" si="34"/>
        <v>2272.1545000000001</v>
      </c>
      <c r="H1486" s="2">
        <f t="shared" si="35"/>
        <v>0.5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424771.53</v>
      </c>
      <c r="D1487" s="1">
        <v>0</v>
      </c>
      <c r="E1487" s="1">
        <v>0</v>
      </c>
      <c r="F1487" s="1">
        <v>0</v>
      </c>
      <c r="G1487" s="2">
        <f t="shared" si="34"/>
        <v>3398.1722400000003</v>
      </c>
      <c r="H1487" s="2">
        <f t="shared" si="35"/>
        <v>0.46999999997206032</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1811850.14</v>
      </c>
      <c r="D1489" s="1">
        <v>0</v>
      </c>
      <c r="E1489" s="1">
        <v>0</v>
      </c>
      <c r="F1489" s="1">
        <v>0</v>
      </c>
      <c r="G1489" s="2">
        <f t="shared" si="34"/>
        <v>18118.501400000001</v>
      </c>
      <c r="H1489" s="2">
        <f t="shared" si="35"/>
        <v>0.13999999989755452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33527.339999999997</v>
      </c>
      <c r="D1490" s="1">
        <v>0</v>
      </c>
      <c r="E1490" s="1">
        <v>0</v>
      </c>
      <c r="F1490" s="1">
        <v>0</v>
      </c>
      <c r="G1490" s="2">
        <f t="shared" si="34"/>
        <v>368.80073999999996</v>
      </c>
      <c r="H1490" s="2">
        <f t="shared" si="35"/>
        <v>0.33999999999650754</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3664294.7199999997</v>
      </c>
      <c r="D1491" s="1">
        <v>0</v>
      </c>
      <c r="E1491" s="1">
        <v>0</v>
      </c>
      <c r="F1491" s="1">
        <v>0</v>
      </c>
      <c r="G1491" s="2">
        <f t="shared" si="34"/>
        <v>43971.536639999998</v>
      </c>
      <c r="H1491" s="2">
        <f t="shared" si="35"/>
        <v>0.28000000026077032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17922178.559999999</v>
      </c>
      <c r="D1492" s="1">
        <v>0</v>
      </c>
      <c r="E1492" s="1">
        <v>0</v>
      </c>
      <c r="F1492" s="1">
        <v>0</v>
      </c>
      <c r="G1492" s="2">
        <f t="shared" si="34"/>
        <v>232988.32127999997</v>
      </c>
      <c r="H1492" s="2">
        <f t="shared" si="35"/>
        <v>0.44000000134110451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1601327.52</v>
      </c>
      <c r="D1493" s="1">
        <v>0</v>
      </c>
      <c r="E1493" s="1">
        <v>0</v>
      </c>
      <c r="F1493" s="1">
        <v>0</v>
      </c>
      <c r="G1493" s="2">
        <f t="shared" si="34"/>
        <v>22418.585279999999</v>
      </c>
      <c r="H1493" s="2">
        <f t="shared" si="35"/>
        <v>0.47999999998137355</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1601327.52</v>
      </c>
      <c r="D1497" s="1">
        <v>0</v>
      </c>
      <c r="E1497" s="1">
        <v>0</v>
      </c>
      <c r="F1497" s="1">
        <v>0</v>
      </c>
      <c r="G1497" s="2">
        <f t="shared" si="34"/>
        <v>28823.895359999999</v>
      </c>
      <c r="H1497" s="2">
        <f t="shared" si="35"/>
        <v>0.47999999998137355</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255551009.45000002</v>
      </c>
      <c r="D1499" s="1">
        <v>0</v>
      </c>
      <c r="E1499" s="1">
        <v>0</v>
      </c>
      <c r="F1499" s="1">
        <v>0</v>
      </c>
      <c r="G1499" s="2">
        <f t="shared" si="34"/>
        <v>5111020.1890000002</v>
      </c>
      <c r="H1499" s="2">
        <f t="shared" si="35"/>
        <v>0.45000001788139343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17332149.670000002</v>
      </c>
      <c r="D1500" s="1">
        <v>0</v>
      </c>
      <c r="E1500" s="1">
        <v>0</v>
      </c>
      <c r="F1500" s="1">
        <v>0</v>
      </c>
      <c r="G1500" s="2">
        <f t="shared" si="34"/>
        <v>363975.14307000005</v>
      </c>
      <c r="H1500" s="2">
        <f t="shared" si="35"/>
        <v>0.32999999821186066</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211538128.80000001</v>
      </c>
      <c r="D1501" s="1">
        <v>0</v>
      </c>
      <c r="E1501" s="1">
        <v>0</v>
      </c>
      <c r="F1501" s="1">
        <v>0</v>
      </c>
      <c r="G1501" s="2">
        <f t="shared" si="34"/>
        <v>4653838.8335999995</v>
      </c>
      <c r="H1501" s="2">
        <f t="shared" si="35"/>
        <v>0.19999998807907104</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160465679.34</v>
      </c>
      <c r="D1502" s="1">
        <v>0</v>
      </c>
      <c r="E1502" s="1">
        <v>0</v>
      </c>
      <c r="F1502" s="1">
        <v>0</v>
      </c>
      <c r="G1502" s="2">
        <f t="shared" si="34"/>
        <v>3690710.62482</v>
      </c>
      <c r="H1502" s="2">
        <f t="shared" si="35"/>
        <v>0.34000000357627869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44136609.340000004</v>
      </c>
      <c r="D1503" s="1">
        <v>0</v>
      </c>
      <c r="E1503" s="1">
        <v>0</v>
      </c>
      <c r="F1503" s="1">
        <v>0</v>
      </c>
      <c r="G1503" s="2">
        <f t="shared" si="34"/>
        <v>1059278.6241600001</v>
      </c>
      <c r="H1503" s="2">
        <f t="shared" si="35"/>
        <v>0.34000000357627869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404198.33</v>
      </c>
      <c r="D1504" s="1">
        <v>0</v>
      </c>
      <c r="E1504" s="1">
        <v>0</v>
      </c>
      <c r="F1504" s="1">
        <v>0</v>
      </c>
      <c r="G1504" s="2">
        <f t="shared" si="34"/>
        <v>10104.958250000001</v>
      </c>
      <c r="H1504" s="2">
        <f t="shared" si="35"/>
        <v>0.33000000001629815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420637.95</v>
      </c>
      <c r="D1505" s="1">
        <v>0</v>
      </c>
      <c r="E1505" s="1">
        <v>0</v>
      </c>
      <c r="F1505" s="1">
        <v>0</v>
      </c>
      <c r="G1505" s="2">
        <f t="shared" si="34"/>
        <v>10936.5867</v>
      </c>
      <c r="H1505" s="2">
        <f t="shared" si="35"/>
        <v>4.9999999988358468E-2</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1842090.94</v>
      </c>
      <c r="D1507" s="1">
        <v>0</v>
      </c>
      <c r="E1507" s="1">
        <v>0</v>
      </c>
      <c r="F1507" s="1">
        <v>0</v>
      </c>
      <c r="G1507" s="2">
        <f t="shared" si="34"/>
        <v>51578.546320000001</v>
      </c>
      <c r="H1507" s="2">
        <f t="shared" si="35"/>
        <v>6.0000000055879354E-2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40233.599999999999</v>
      </c>
      <c r="D1508" s="1">
        <v>0</v>
      </c>
      <c r="E1508" s="1">
        <v>0</v>
      </c>
      <c r="F1508" s="1">
        <v>0</v>
      </c>
      <c r="G1508" s="2">
        <f t="shared" si="34"/>
        <v>1166.7744</v>
      </c>
      <c r="H1508" s="2">
        <f t="shared" si="35"/>
        <v>0.40000000000145519</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4228679.3</v>
      </c>
      <c r="D1509" s="1">
        <v>0</v>
      </c>
      <c r="E1509" s="1">
        <v>0</v>
      </c>
      <c r="F1509" s="1">
        <v>0</v>
      </c>
      <c r="G1509" s="2">
        <f t="shared" si="34"/>
        <v>126860.37899999999</v>
      </c>
      <c r="H1509" s="2">
        <f t="shared" si="35"/>
        <v>0.29999999981373549</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19035201.66</v>
      </c>
      <c r="D1510" s="1">
        <v>0</v>
      </c>
      <c r="E1510" s="1">
        <v>0</v>
      </c>
      <c r="F1510" s="1">
        <v>0</v>
      </c>
      <c r="G1510" s="2">
        <f t="shared" si="34"/>
        <v>590091.25146000006</v>
      </c>
      <c r="H1510" s="2">
        <f t="shared" si="35"/>
        <v>0.33999999985098839</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7645529.3200000003</v>
      </c>
      <c r="D1511" s="1">
        <v>0</v>
      </c>
      <c r="E1511" s="1">
        <v>0</v>
      </c>
      <c r="F1511" s="1">
        <v>0</v>
      </c>
      <c r="G1511" s="2">
        <f t="shared" si="34"/>
        <v>244656.93824000002</v>
      </c>
      <c r="H1511" s="2">
        <f t="shared" si="35"/>
        <v>0.32000000029802322</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7645529.3200000003</v>
      </c>
      <c r="D1515" s="1">
        <v>0</v>
      </c>
      <c r="E1515" s="1">
        <v>0</v>
      </c>
      <c r="F1515" s="1">
        <v>0</v>
      </c>
      <c r="G1515" s="2">
        <f t="shared" si="34"/>
        <v>275239.05551999999</v>
      </c>
      <c r="H1515" s="2">
        <f t="shared" si="35"/>
        <v>0.32000000029802322</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33237091.049999982</v>
      </c>
      <c r="D1517" s="1">
        <v>0</v>
      </c>
      <c r="E1517" s="1">
        <v>0</v>
      </c>
      <c r="F1517" s="1">
        <v>0</v>
      </c>
      <c r="G1517" s="2">
        <f t="shared" si="34"/>
        <v>1263009.4598999992</v>
      </c>
      <c r="H1517" s="2">
        <f t="shared" si="35"/>
        <v>4.9999982118606567E-2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728502.65</v>
      </c>
      <c r="D1518" s="1">
        <v>0</v>
      </c>
      <c r="E1518" s="1">
        <v>0</v>
      </c>
      <c r="F1518" s="1">
        <v>0</v>
      </c>
      <c r="G1518" s="2">
        <f t="shared" si="34"/>
        <v>28411.603350000001</v>
      </c>
      <c r="H1518" s="2">
        <f t="shared" si="35"/>
        <v>0.34999999997671694</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29236.18</v>
      </c>
      <c r="D1519" s="1">
        <v>0</v>
      </c>
      <c r="E1519" s="1">
        <v>0</v>
      </c>
      <c r="F1519" s="1">
        <v>0</v>
      </c>
      <c r="G1519" s="2">
        <f t="shared" si="34"/>
        <v>1169.4472000000001</v>
      </c>
      <c r="H1519" s="2">
        <f t="shared" si="35"/>
        <v>0.18000000000029104</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16567.900000000001</v>
      </c>
      <c r="D1520" s="1">
        <v>0</v>
      </c>
      <c r="E1520" s="1">
        <v>0</v>
      </c>
      <c r="F1520" s="1">
        <v>0</v>
      </c>
      <c r="G1520" s="2">
        <f t="shared" si="34"/>
        <v>679.28390000000013</v>
      </c>
      <c r="H1520" s="2">
        <f t="shared" si="35"/>
        <v>9.9999999998544808E-2</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10647.02</v>
      </c>
      <c r="D1521" s="1">
        <v>0</v>
      </c>
      <c r="E1521" s="1">
        <v>0</v>
      </c>
      <c r="F1521" s="1">
        <v>0</v>
      </c>
      <c r="G1521" s="2">
        <f t="shared" si="34"/>
        <v>447.17484000000007</v>
      </c>
      <c r="H1521" s="2">
        <f t="shared" si="35"/>
        <v>2.0000000000436557E-2</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2021.25</v>
      </c>
      <c r="D1522" s="1">
        <v>0</v>
      </c>
      <c r="E1522" s="1">
        <v>0</v>
      </c>
      <c r="F1522" s="1">
        <v>0</v>
      </c>
      <c r="G1522" s="2">
        <f t="shared" si="34"/>
        <v>86.913749999999993</v>
      </c>
      <c r="H1522" s="2">
        <f t="shared" si="35"/>
        <v>0.25</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0.01</v>
      </c>
      <c r="D1523" s="1">
        <v>0</v>
      </c>
      <c r="E1523" s="1">
        <v>0</v>
      </c>
      <c r="F1523" s="1">
        <v>0</v>
      </c>
      <c r="G1523" s="2">
        <f t="shared" si="34"/>
        <v>4.3999999999999996E-4</v>
      </c>
      <c r="H1523" s="2">
        <f t="shared" si="35"/>
        <v>0.01</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643972.37</v>
      </c>
      <c r="D1524" s="1">
        <v>0</v>
      </c>
      <c r="E1524" s="1">
        <v>0</v>
      </c>
      <c r="F1524" s="1">
        <v>0</v>
      </c>
      <c r="G1524" s="2">
        <f t="shared" si="34"/>
        <v>28978.756649999999</v>
      </c>
      <c r="H1524" s="2">
        <f t="shared" si="35"/>
        <v>0.36999999999534339</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217946.94</v>
      </c>
      <c r="D1525" s="1">
        <v>0</v>
      </c>
      <c r="E1525" s="1">
        <v>0</v>
      </c>
      <c r="F1525" s="1">
        <v>0</v>
      </c>
      <c r="G1525" s="2">
        <f t="shared" si="34"/>
        <v>10025.559240000001</v>
      </c>
      <c r="H1525" s="2">
        <f t="shared" si="35"/>
        <v>5.9999999997671694E-2</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217946.94</v>
      </c>
      <c r="D1526" s="1">
        <v>0</v>
      </c>
      <c r="E1526" s="1">
        <v>0</v>
      </c>
      <c r="F1526" s="1">
        <v>0</v>
      </c>
      <c r="G1526" s="2">
        <f t="shared" si="34"/>
        <v>10243.50618</v>
      </c>
      <c r="H1526" s="2">
        <f t="shared" si="35"/>
        <v>5.9999999997671694E-2</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381189.62999999995</v>
      </c>
      <c r="D1530" s="1">
        <v>0</v>
      </c>
      <c r="E1530" s="1">
        <v>0</v>
      </c>
      <c r="F1530" s="1">
        <v>0</v>
      </c>
      <c r="G1530" s="2">
        <f t="shared" si="34"/>
        <v>19440.671129999995</v>
      </c>
      <c r="H1530" s="2">
        <f t="shared" si="35"/>
        <v>0.37000000005355105</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364530.54</v>
      </c>
      <c r="D1531" s="1">
        <v>0</v>
      </c>
      <c r="E1531" s="1">
        <v>0</v>
      </c>
      <c r="F1531" s="1">
        <v>0</v>
      </c>
      <c r="G1531" s="2">
        <f t="shared" si="34"/>
        <v>18955.588079999998</v>
      </c>
      <c r="H1531" s="2">
        <f t="shared" si="35"/>
        <v>0.46000000002095476</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16655.349999999999</v>
      </c>
      <c r="D1532" s="1">
        <v>0</v>
      </c>
      <c r="E1532" s="1">
        <v>0</v>
      </c>
      <c r="F1532" s="1">
        <v>0</v>
      </c>
      <c r="G1532" s="2">
        <f t="shared" si="34"/>
        <v>882.73354999999992</v>
      </c>
      <c r="H1532" s="2">
        <f t="shared" si="35"/>
        <v>0.34999999999854481</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3.74</v>
      </c>
      <c r="D1533" s="1">
        <v>0</v>
      </c>
      <c r="E1533" s="1">
        <v>0</v>
      </c>
      <c r="F1533" s="1">
        <v>0</v>
      </c>
      <c r="G1533" s="2">
        <f t="shared" si="34"/>
        <v>0.20196</v>
      </c>
      <c r="H1533" s="2">
        <f t="shared" si="35"/>
        <v>0.25999999999999979</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78.67</v>
      </c>
      <c r="D1535" s="1">
        <v>0</v>
      </c>
      <c r="E1535" s="1">
        <v>0</v>
      </c>
      <c r="F1535" s="1">
        <v>0</v>
      </c>
      <c r="G1535" s="2">
        <f t="shared" si="34"/>
        <v>4.4055200000000001</v>
      </c>
      <c r="H1535" s="2">
        <f t="shared" si="35"/>
        <v>0.32999999999999829</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78.67</v>
      </c>
      <c r="D1536" s="1">
        <v>0</v>
      </c>
      <c r="E1536" s="1">
        <v>0</v>
      </c>
      <c r="F1536" s="1">
        <v>0</v>
      </c>
      <c r="G1536" s="2">
        <f t="shared" si="34"/>
        <v>4.4841899999999999</v>
      </c>
      <c r="H1536" s="2">
        <f t="shared" si="35"/>
        <v>0.32999999999999829</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5857.23</v>
      </c>
      <c r="D1545" s="1">
        <v>0</v>
      </c>
      <c r="E1545" s="1">
        <v>0</v>
      </c>
      <c r="F1545" s="1">
        <v>0</v>
      </c>
      <c r="G1545" s="2">
        <f t="shared" ref="G1545:G1549" si="36">B1545/1000*C1545</f>
        <v>386.57718</v>
      </c>
      <c r="H1545" s="2">
        <f t="shared" ref="H1545:H1549" si="37">ABS(C1545-ROUND(C1545,0))</f>
        <v>0.22999999999956344</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5857.23</v>
      </c>
      <c r="D1547" s="1">
        <v>0</v>
      </c>
      <c r="E1547" s="1">
        <v>0</v>
      </c>
      <c r="F1547" s="1">
        <v>0</v>
      </c>
      <c r="G1547" s="2">
        <f t="shared" si="36"/>
        <v>398.29163999999997</v>
      </c>
      <c r="H1547" s="2">
        <f t="shared" si="37"/>
        <v>0.22999999999956344</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16643.169999999998</v>
      </c>
      <c r="D1550" s="1">
        <v>0</v>
      </c>
      <c r="E1550" s="1">
        <v>0</v>
      </c>
      <c r="F1550" s="1">
        <v>0</v>
      </c>
      <c r="G1550" s="2">
        <f t="shared" si="34"/>
        <v>1181.6650699999998</v>
      </c>
      <c r="H1550" s="2">
        <f t="shared" si="35"/>
        <v>0.16999999999825377</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57.17</v>
      </c>
      <c r="D1551" s="1">
        <v>0</v>
      </c>
      <c r="E1551" s="1">
        <v>0</v>
      </c>
      <c r="F1551" s="1">
        <v>0</v>
      </c>
      <c r="G1551" s="2">
        <f t="shared" si="34"/>
        <v>4.1162399999999995</v>
      </c>
      <c r="H1551" s="2">
        <f t="shared" si="35"/>
        <v>0.17000000000000171</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16586</v>
      </c>
      <c r="D1552" s="1">
        <v>0</v>
      </c>
      <c r="E1552" s="1">
        <v>0</v>
      </c>
      <c r="F1552" s="1">
        <v>0</v>
      </c>
      <c r="G1552" s="2">
        <f t="shared" si="34"/>
        <v>1210.778</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22256.73</v>
      </c>
      <c r="D1560" s="1">
        <v>0</v>
      </c>
      <c r="E1560" s="1">
        <v>0</v>
      </c>
      <c r="F1560" s="1">
        <v>0</v>
      </c>
      <c r="G1560" s="2">
        <f t="shared" si="34"/>
        <v>1802.79513</v>
      </c>
      <c r="H1560" s="2">
        <f t="shared" si="35"/>
        <v>0.27000000000043656</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16708.36</v>
      </c>
      <c r="D1561" s="1">
        <v>0</v>
      </c>
      <c r="E1561" s="1">
        <v>0</v>
      </c>
      <c r="F1561" s="1">
        <v>0</v>
      </c>
      <c r="G1561" s="2">
        <f t="shared" si="34"/>
        <v>1370.0855200000001</v>
      </c>
      <c r="H1561" s="2">
        <f t="shared" si="35"/>
        <v>0.36000000000058208</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4685.7700000000004</v>
      </c>
      <c r="D1562" s="1">
        <v>0</v>
      </c>
      <c r="E1562" s="1">
        <v>0</v>
      </c>
      <c r="F1562" s="1">
        <v>0</v>
      </c>
      <c r="G1562" s="2">
        <f t="shared" si="34"/>
        <v>388.91891000000004</v>
      </c>
      <c r="H1562" s="2">
        <f t="shared" si="35"/>
        <v>0.22999999999956344</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862.6</v>
      </c>
      <c r="D1563" s="1">
        <v>0</v>
      </c>
      <c r="E1563" s="1">
        <v>0</v>
      </c>
      <c r="F1563" s="1">
        <v>0</v>
      </c>
      <c r="G1563" s="2">
        <f t="shared" si="34"/>
        <v>72.458400000000012</v>
      </c>
      <c r="H1563" s="2">
        <f t="shared" si="35"/>
        <v>0.39999999999997726</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55294.1</v>
      </c>
      <c r="D1565" s="1">
        <v>0</v>
      </c>
      <c r="E1565" s="1">
        <v>0</v>
      </c>
      <c r="F1565" s="1">
        <v>0</v>
      </c>
      <c r="G1565" s="2">
        <f t="shared" si="34"/>
        <v>4755.2925999999998</v>
      </c>
      <c r="H1565" s="2">
        <f t="shared" si="35"/>
        <v>9.9999999998544808E-2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36310.949999999997</v>
      </c>
      <c r="D1566" s="1">
        <v>0</v>
      </c>
      <c r="E1566" s="1">
        <v>0</v>
      </c>
      <c r="F1566" s="1">
        <v>0</v>
      </c>
      <c r="G1566" s="2">
        <f t="shared" si="34"/>
        <v>3159.0526499999996</v>
      </c>
      <c r="H1566" s="2">
        <f t="shared" si="35"/>
        <v>5.0000000002910383E-2</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2392.8000000000002</v>
      </c>
      <c r="D1567" s="1">
        <v>0</v>
      </c>
      <c r="E1567" s="1">
        <v>0</v>
      </c>
      <c r="F1567" s="1">
        <v>0</v>
      </c>
      <c r="G1567" s="2">
        <f t="shared" si="34"/>
        <v>210.56640000000002</v>
      </c>
      <c r="H1567" s="2">
        <f t="shared" si="35"/>
        <v>0.1999999999998181</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16590.349999999999</v>
      </c>
      <c r="D1569" s="1">
        <v>0</v>
      </c>
      <c r="E1569" s="1">
        <v>0</v>
      </c>
      <c r="F1569" s="1">
        <v>0</v>
      </c>
      <c r="G1569" s="2">
        <f t="shared" si="34"/>
        <v>1493.1314999999997</v>
      </c>
      <c r="H1569" s="2">
        <f t="shared" si="35"/>
        <v>0.34999999999854481</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32508588.399999999</v>
      </c>
      <c r="D1576" s="1">
        <v>0</v>
      </c>
      <c r="E1576" s="1">
        <v>0</v>
      </c>
      <c r="F1576" s="1">
        <v>0</v>
      </c>
      <c r="G1576" s="2">
        <f t="shared" si="34"/>
        <v>3153333.0748000001</v>
      </c>
      <c r="H1576" s="2">
        <f t="shared" si="35"/>
        <v>0.39999999850988388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5727121.71</v>
      </c>
      <c r="D1577" s="1">
        <v>0</v>
      </c>
      <c r="E1577" s="1">
        <v>0</v>
      </c>
      <c r="F1577" s="1">
        <v>0</v>
      </c>
      <c r="G1577" s="2">
        <f t="shared" si="34"/>
        <v>561257.92758000002</v>
      </c>
      <c r="H1577" s="2">
        <f t="shared" si="35"/>
        <v>0.2900000000372529</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17428425.509999998</v>
      </c>
      <c r="D1578" s="1">
        <v>0</v>
      </c>
      <c r="E1578" s="1">
        <v>0</v>
      </c>
      <c r="F1578" s="1">
        <v>0</v>
      </c>
      <c r="G1578" s="2">
        <f t="shared" si="34"/>
        <v>1725414.1254899998</v>
      </c>
      <c r="H1578" s="2">
        <f t="shared" si="35"/>
        <v>0.49000000208616257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160656.07</v>
      </c>
      <c r="D1579" s="1">
        <v>0</v>
      </c>
      <c r="E1579" s="1">
        <v>0</v>
      </c>
      <c r="F1579" s="1">
        <v>0</v>
      </c>
      <c r="G1579" s="2">
        <f t="shared" si="34"/>
        <v>16065.607000000002</v>
      </c>
      <c r="H1579" s="2">
        <f t="shared" si="35"/>
        <v>7.0000000006984919E-2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9192385.1099999994</v>
      </c>
      <c r="D1580" s="13">
        <v>0</v>
      </c>
      <c r="E1580" s="13">
        <v>0</v>
      </c>
      <c r="F1580" s="13">
        <v>0</v>
      </c>
      <c r="G1580" s="14">
        <f t="shared" si="34"/>
        <v>928430.89610999997</v>
      </c>
      <c r="H1580" s="14">
        <f t="shared" si="35"/>
        <v>0.10999999940395355</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33626</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226369632.98999998</v>
      </c>
      <c r="I16" s="170">
        <f>'PR-RAS'!E6</f>
        <v>262935952.75000003</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207886092.85000002</v>
      </c>
      <c r="I17" s="170">
        <f>'PR-RAS'!E151</f>
        <v>228507756.66000003</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14523442.650000032</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6364997.290000027</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236264778.28999999</v>
      </c>
      <c r="I20" s="173">
        <f>BILANCA!E7</f>
        <v>244702274.49000001</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47649999.079999998</v>
      </c>
      <c r="I21" s="175">
        <f>BILANCA!E68</f>
        <v>52119378.990000002</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51909969.140000001</v>
      </c>
      <c r="I22" s="175">
        <f>BILANCA!E176</f>
        <v>33300693.050000001</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232004808.22999999</v>
      </c>
      <c r="I23" s="177">
        <f>BILANCA!E237</f>
        <v>263520960.43000004</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13423635.720000001</v>
      </c>
      <c r="I24" s="173">
        <f>'RAS-funkcijski'!E5</f>
        <v>16667955.24</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8991470.2300000004</v>
      </c>
      <c r="I25" s="175">
        <f>'RAS-funkcijski'!E35</f>
        <v>6855095.0999999996</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2441.21</v>
      </c>
      <c r="I26" s="175">
        <f>'RAS-funkcijski'!E88</f>
        <v>1020.28</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133737168.04000001</v>
      </c>
      <c r="I27" s="175">
        <f>'RAS-funkcijski'!E114</f>
        <v>155173587.12</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230674606.08999997</v>
      </c>
      <c r="I28" s="179">
        <f>'RAS-funkcijski'!E141</f>
        <v>249226640.73000002</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8224642.6600000001</v>
      </c>
      <c r="I29" s="173">
        <f>'P-VRIO'!E5</f>
        <v>3876701.5100000002</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7990018.8600000003</v>
      </c>
      <c r="I30" s="175">
        <f>'P-VRIO'!E22</f>
        <v>3744445.5300000003</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10595.73</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10595.73</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37962783.740000002</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33237091.049999982</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728502.65</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32508588.399999999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980" zoomScaleNormal="100" workbookViewId="0">
      <selection activeCell="E990" sqref="E99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226369632.98999998</v>
      </c>
      <c r="E6" s="51">
        <f>E7+E44+E50+E82+E106+E124+E133+E139</f>
        <v>262935952.75000003</v>
      </c>
      <c r="F6" s="52">
        <f t="shared" ref="F6:F131" si="0">IF(D6&lt;&gt;0,IF(E6/D6&gt;=100,"&gt;&gt;100",E6/D6*100),"-")</f>
        <v>116.15336795709493</v>
      </c>
    </row>
    <row r="7" spans="1:25" ht="12.75" customHeight="1" x14ac:dyDescent="0.2">
      <c r="A7" s="53">
        <v>61</v>
      </c>
      <c r="B7" s="294" t="s">
        <v>60</v>
      </c>
      <c r="C7" s="50" t="s">
        <v>61</v>
      </c>
      <c r="D7" s="51">
        <f t="shared" ref="D7:E7" si="1">D8+D17+D23+D29+D37+D40</f>
        <v>29041345.690000001</v>
      </c>
      <c r="E7" s="51">
        <f t="shared" si="1"/>
        <v>37800063.100000001</v>
      </c>
      <c r="F7" s="52">
        <f t="shared" si="0"/>
        <v>130.15947505840251</v>
      </c>
    </row>
    <row r="8" spans="1:25" ht="12.75" customHeight="1" x14ac:dyDescent="0.2">
      <c r="A8" s="53">
        <v>611</v>
      </c>
      <c r="B8" s="85" t="s">
        <v>62</v>
      </c>
      <c r="C8" s="50" t="s">
        <v>63</v>
      </c>
      <c r="D8" s="51">
        <f t="shared" ref="D8:E8" si="2">SUM(D9:D14)-D15-D16</f>
        <v>27020466.390000001</v>
      </c>
      <c r="E8" s="51">
        <f t="shared" si="2"/>
        <v>35588596.670000002</v>
      </c>
      <c r="F8" s="52">
        <f t="shared" si="0"/>
        <v>131.70977938105085</v>
      </c>
    </row>
    <row r="9" spans="1:25" ht="12.75" customHeight="1" x14ac:dyDescent="0.2">
      <c r="A9" s="53">
        <v>6111</v>
      </c>
      <c r="B9" s="85" t="s">
        <v>64</v>
      </c>
      <c r="C9" s="50" t="s">
        <v>65</v>
      </c>
      <c r="D9" s="242">
        <v>23304907.859999999</v>
      </c>
      <c r="E9" s="242">
        <v>32144673.260000002</v>
      </c>
      <c r="F9" s="52">
        <f t="shared" si="0"/>
        <v>137.93091761230417</v>
      </c>
    </row>
    <row r="10" spans="1:25" ht="12.75" customHeight="1" x14ac:dyDescent="0.2">
      <c r="A10" s="53">
        <v>6112</v>
      </c>
      <c r="B10" s="85" t="s">
        <v>66</v>
      </c>
      <c r="C10" s="50" t="s">
        <v>67</v>
      </c>
      <c r="D10" s="242">
        <v>3028983.42</v>
      </c>
      <c r="E10" s="242">
        <v>3142909.58</v>
      </c>
      <c r="F10" s="52">
        <f t="shared" si="0"/>
        <v>103.7612011755416</v>
      </c>
    </row>
    <row r="11" spans="1:25" ht="12.75" customHeight="1" x14ac:dyDescent="0.2">
      <c r="A11" s="53">
        <v>6113</v>
      </c>
      <c r="B11" s="85" t="s">
        <v>68</v>
      </c>
      <c r="C11" s="50" t="s">
        <v>69</v>
      </c>
      <c r="D11" s="242">
        <v>694335.77</v>
      </c>
      <c r="E11" s="242">
        <v>942185.37</v>
      </c>
      <c r="F11" s="52">
        <f t="shared" si="0"/>
        <v>135.69592849868584</v>
      </c>
    </row>
    <row r="12" spans="1:25" ht="12.75" customHeight="1" x14ac:dyDescent="0.2">
      <c r="A12" s="53">
        <v>6114</v>
      </c>
      <c r="B12" s="85" t="s">
        <v>70</v>
      </c>
      <c r="C12" s="50" t="s">
        <v>71</v>
      </c>
      <c r="D12" s="242">
        <v>1707085.22</v>
      </c>
      <c r="E12" s="242">
        <v>2398889.08</v>
      </c>
      <c r="F12" s="52">
        <f t="shared" si="0"/>
        <v>140.52544371510641</v>
      </c>
    </row>
    <row r="13" spans="1:25" ht="12.75" customHeight="1" x14ac:dyDescent="0.2">
      <c r="A13" s="53">
        <v>6115</v>
      </c>
      <c r="B13" s="85" t="s">
        <v>72</v>
      </c>
      <c r="C13" s="50" t="s">
        <v>73</v>
      </c>
      <c r="D13" s="242">
        <v>1226318.8700000001</v>
      </c>
      <c r="E13" s="242">
        <v>1345072.55</v>
      </c>
      <c r="F13" s="52">
        <f t="shared" si="0"/>
        <v>109.68375215493502</v>
      </c>
    </row>
    <row r="14" spans="1:25" ht="12.75" customHeight="1" x14ac:dyDescent="0.2">
      <c r="A14" s="53">
        <v>6116</v>
      </c>
      <c r="B14" s="85" t="s">
        <v>74</v>
      </c>
      <c r="C14" s="50" t="s">
        <v>75</v>
      </c>
      <c r="D14" s="242">
        <v>14349.15</v>
      </c>
      <c r="E14" s="242">
        <v>9120.77</v>
      </c>
      <c r="F14" s="52">
        <f t="shared" si="0"/>
        <v>63.563137886216261</v>
      </c>
    </row>
    <row r="15" spans="1:25" ht="12.75" customHeight="1" x14ac:dyDescent="0.2">
      <c r="A15" s="53">
        <v>6117</v>
      </c>
      <c r="B15" s="85" t="s">
        <v>76</v>
      </c>
      <c r="C15" s="50" t="s">
        <v>77</v>
      </c>
      <c r="D15" s="242">
        <v>2955513.9</v>
      </c>
      <c r="E15" s="242">
        <v>4394253.9400000004</v>
      </c>
      <c r="F15" s="52">
        <f t="shared" si="0"/>
        <v>148.67986037893445</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105426.96</v>
      </c>
      <c r="E23" s="51">
        <f t="shared" si="4"/>
        <v>114349.23</v>
      </c>
      <c r="F23" s="52">
        <f t="shared" si="0"/>
        <v>108.46298707655042</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105426.96</v>
      </c>
      <c r="E25" s="242">
        <v>114349.23</v>
      </c>
      <c r="F25" s="52">
        <f t="shared" si="0"/>
        <v>108.46298707655042</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1915452.34</v>
      </c>
      <c r="E29" s="51">
        <f t="shared" si="5"/>
        <v>2097117.2000000002</v>
      </c>
      <c r="F29" s="52">
        <f t="shared" si="0"/>
        <v>109.48417541936857</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1895635.61</v>
      </c>
      <c r="E33" s="242">
        <v>2077294.59</v>
      </c>
      <c r="F33" s="52">
        <f t="shared" si="0"/>
        <v>109.58301157889727</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19816.73</v>
      </c>
      <c r="E35" s="242">
        <v>19822.61</v>
      </c>
      <c r="F35" s="52">
        <f t="shared" si="0"/>
        <v>100.02967189844136</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139373299.18000001</v>
      </c>
      <c r="E50" s="51">
        <f>E51+E54+E59+E62+E65+E68+E71+E74+E77</f>
        <v>170361712.97000003</v>
      </c>
      <c r="F50" s="52">
        <f t="shared" si="0"/>
        <v>122.23411081772457</v>
      </c>
    </row>
    <row r="51" spans="1:6" ht="12.75" customHeight="1" x14ac:dyDescent="0.2">
      <c r="A51" s="53">
        <v>631</v>
      </c>
      <c r="B51" s="86" t="s">
        <v>148</v>
      </c>
      <c r="C51" s="50" t="s">
        <v>149</v>
      </c>
      <c r="D51" s="51">
        <f t="shared" ref="D51:E51" si="10">D52+D53</f>
        <v>19575.93</v>
      </c>
      <c r="E51" s="51">
        <f t="shared" si="10"/>
        <v>12118</v>
      </c>
      <c r="F51" s="52">
        <f t="shared" si="0"/>
        <v>61.902550734498952</v>
      </c>
    </row>
    <row r="52" spans="1:6" ht="12.75" customHeight="1" x14ac:dyDescent="0.2">
      <c r="A52" s="53">
        <v>6311</v>
      </c>
      <c r="B52" s="86" t="s">
        <v>150</v>
      </c>
      <c r="C52" s="50" t="s">
        <v>151</v>
      </c>
      <c r="D52" s="242">
        <v>19575.93</v>
      </c>
      <c r="E52" s="242">
        <v>12118</v>
      </c>
      <c r="F52" s="52">
        <f t="shared" si="0"/>
        <v>61.902550734498952</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240607.01</v>
      </c>
      <c r="E54" s="51">
        <f t="shared" si="11"/>
        <v>433924.18</v>
      </c>
      <c r="F54" s="52">
        <f t="shared" si="0"/>
        <v>180.34561004685608</v>
      </c>
    </row>
    <row r="55" spans="1:6" ht="12.75" customHeight="1" x14ac:dyDescent="0.2">
      <c r="A55" s="53">
        <v>6321</v>
      </c>
      <c r="B55" s="86" t="s">
        <v>156</v>
      </c>
      <c r="C55" s="50" t="s">
        <v>157</v>
      </c>
      <c r="D55" s="242">
        <v>12392</v>
      </c>
      <c r="E55" s="242">
        <v>40418.97</v>
      </c>
      <c r="F55" s="52">
        <f t="shared" si="0"/>
        <v>326.16986765655264</v>
      </c>
    </row>
    <row r="56" spans="1:6" ht="12.75" customHeight="1" x14ac:dyDescent="0.2">
      <c r="A56" s="53">
        <v>6322</v>
      </c>
      <c r="B56" s="86" t="s">
        <v>158</v>
      </c>
      <c r="C56" s="50" t="s">
        <v>159</v>
      </c>
      <c r="D56" s="242">
        <v>0</v>
      </c>
      <c r="E56" s="242">
        <v>31505.9</v>
      </c>
      <c r="F56" s="52" t="str">
        <f t="shared" si="0"/>
        <v>-</v>
      </c>
    </row>
    <row r="57" spans="1:6" ht="12.75" customHeight="1" x14ac:dyDescent="0.2">
      <c r="A57" s="53">
        <v>6323</v>
      </c>
      <c r="B57" s="86" t="s">
        <v>160</v>
      </c>
      <c r="C57" s="50" t="s">
        <v>161</v>
      </c>
      <c r="D57" s="242">
        <v>226851.28</v>
      </c>
      <c r="E57" s="242">
        <v>361999.31</v>
      </c>
      <c r="F57" s="52">
        <f t="shared" si="0"/>
        <v>159.57560830161506</v>
      </c>
    </row>
    <row r="58" spans="1:6" ht="12.75" customHeight="1" x14ac:dyDescent="0.2">
      <c r="A58" s="53">
        <v>6324</v>
      </c>
      <c r="B58" s="86" t="s">
        <v>162</v>
      </c>
      <c r="C58" s="50" t="s">
        <v>163</v>
      </c>
      <c r="D58" s="242">
        <v>1363.73</v>
      </c>
      <c r="E58" s="242">
        <v>0</v>
      </c>
      <c r="F58" s="52">
        <f t="shared" si="0"/>
        <v>0</v>
      </c>
    </row>
    <row r="59" spans="1:6" ht="24" x14ac:dyDescent="0.2">
      <c r="A59" s="53">
        <v>633</v>
      </c>
      <c r="B59" s="86" t="s">
        <v>164</v>
      </c>
      <c r="C59" s="50" t="s">
        <v>165</v>
      </c>
      <c r="D59" s="51">
        <f t="shared" ref="D59:E59" si="12">SUM(D60:D61)</f>
        <v>11521636.199999999</v>
      </c>
      <c r="E59" s="51">
        <f t="shared" si="12"/>
        <v>13766609.25</v>
      </c>
      <c r="F59" s="52">
        <f t="shared" si="0"/>
        <v>119.48484582424153</v>
      </c>
    </row>
    <row r="60" spans="1:6" ht="24" x14ac:dyDescent="0.2">
      <c r="A60" s="53">
        <v>6331</v>
      </c>
      <c r="B60" s="86" t="s">
        <v>166</v>
      </c>
      <c r="C60" s="50" t="s">
        <v>167</v>
      </c>
      <c r="D60" s="242">
        <v>9796766.3699999992</v>
      </c>
      <c r="E60" s="242">
        <v>12969693.85</v>
      </c>
      <c r="F60" s="52">
        <f t="shared" si="0"/>
        <v>132.3874976718466</v>
      </c>
    </row>
    <row r="61" spans="1:6" ht="24" x14ac:dyDescent="0.2">
      <c r="A61" s="53">
        <v>6332</v>
      </c>
      <c r="B61" s="86" t="s">
        <v>168</v>
      </c>
      <c r="C61" s="50" t="s">
        <v>169</v>
      </c>
      <c r="D61" s="242">
        <v>1724869.83</v>
      </c>
      <c r="E61" s="242">
        <v>796915.4</v>
      </c>
      <c r="F61" s="52">
        <f t="shared" si="0"/>
        <v>46.201480606800338</v>
      </c>
    </row>
    <row r="62" spans="1:6" ht="12.75" customHeight="1" x14ac:dyDescent="0.2">
      <c r="A62" s="53">
        <v>634</v>
      </c>
      <c r="B62" s="85" t="s">
        <v>170</v>
      </c>
      <c r="C62" s="50" t="s">
        <v>171</v>
      </c>
      <c r="D62" s="51">
        <f t="shared" ref="D62:E62" si="13">SUM(D63:D64)</f>
        <v>419464.59</v>
      </c>
      <c r="E62" s="51">
        <f t="shared" si="13"/>
        <v>665353.83000000007</v>
      </c>
      <c r="F62" s="52">
        <f t="shared" si="0"/>
        <v>158.61978480710374</v>
      </c>
    </row>
    <row r="63" spans="1:6" ht="12.75" customHeight="1" x14ac:dyDescent="0.2">
      <c r="A63" s="53">
        <v>6341</v>
      </c>
      <c r="B63" s="85" t="s">
        <v>172</v>
      </c>
      <c r="C63" s="50" t="s">
        <v>173</v>
      </c>
      <c r="D63" s="242">
        <v>412459.63</v>
      </c>
      <c r="E63" s="242">
        <v>58854.44</v>
      </c>
      <c r="F63" s="52">
        <f t="shared" si="0"/>
        <v>14.269139503422432</v>
      </c>
    </row>
    <row r="64" spans="1:6" ht="12.75" customHeight="1" x14ac:dyDescent="0.2">
      <c r="A64" s="53">
        <v>6342</v>
      </c>
      <c r="B64" s="85" t="s">
        <v>174</v>
      </c>
      <c r="C64" s="50" t="s">
        <v>175</v>
      </c>
      <c r="D64" s="242">
        <v>7004.96</v>
      </c>
      <c r="E64" s="242">
        <v>606499.39</v>
      </c>
      <c r="F64" s="52">
        <f t="shared" si="0"/>
        <v>8658.1420878920089</v>
      </c>
    </row>
    <row r="65" spans="1:6" ht="12.75" customHeight="1" x14ac:dyDescent="0.2">
      <c r="A65" s="53">
        <v>635</v>
      </c>
      <c r="B65" s="85" t="s">
        <v>176</v>
      </c>
      <c r="C65" s="50" t="s">
        <v>177</v>
      </c>
      <c r="D65" s="51">
        <f t="shared" ref="D65:E65" si="14">SUM(D66:D67)</f>
        <v>11636780.529999999</v>
      </c>
      <c r="E65" s="51">
        <f t="shared" si="14"/>
        <v>11054537.9</v>
      </c>
      <c r="F65" s="52">
        <f t="shared" si="0"/>
        <v>94.996531656681512</v>
      </c>
    </row>
    <row r="66" spans="1:6" ht="12.75" customHeight="1" x14ac:dyDescent="0.2">
      <c r="A66" s="53">
        <v>6351</v>
      </c>
      <c r="B66" s="85" t="s">
        <v>178</v>
      </c>
      <c r="C66" s="50" t="s">
        <v>179</v>
      </c>
      <c r="D66" s="242">
        <v>9022463.0099999998</v>
      </c>
      <c r="E66" s="242">
        <v>8365766.4100000001</v>
      </c>
      <c r="F66" s="52">
        <f t="shared" si="0"/>
        <v>92.721537353246518</v>
      </c>
    </row>
    <row r="67" spans="1:6" ht="12.75" customHeight="1" x14ac:dyDescent="0.2">
      <c r="A67" s="53">
        <v>6352</v>
      </c>
      <c r="B67" s="85" t="s">
        <v>180</v>
      </c>
      <c r="C67" s="50" t="s">
        <v>181</v>
      </c>
      <c r="D67" s="242">
        <v>2614317.52</v>
      </c>
      <c r="E67" s="242">
        <v>2688771.49</v>
      </c>
      <c r="F67" s="52">
        <f t="shared" si="0"/>
        <v>102.84793141729777</v>
      </c>
    </row>
    <row r="68" spans="1:6" ht="24" x14ac:dyDescent="0.2">
      <c r="A68" s="53" t="s">
        <v>182</v>
      </c>
      <c r="B68" s="232" t="s">
        <v>183</v>
      </c>
      <c r="C68" s="50" t="s">
        <v>182</v>
      </c>
      <c r="D68" s="51">
        <f t="shared" ref="D68:E68" si="15">SUM(D69:D70)</f>
        <v>99018846.989999995</v>
      </c>
      <c r="E68" s="51">
        <f t="shared" si="15"/>
        <v>123536246.64</v>
      </c>
      <c r="F68" s="52">
        <f t="shared" si="0"/>
        <v>124.76033643623022</v>
      </c>
    </row>
    <row r="69" spans="1:6" ht="12.75" customHeight="1" x14ac:dyDescent="0.2">
      <c r="A69" s="53" t="s">
        <v>184</v>
      </c>
      <c r="B69" s="85" t="s">
        <v>185</v>
      </c>
      <c r="C69" s="50" t="s">
        <v>184</v>
      </c>
      <c r="D69" s="242">
        <v>97864704.209999993</v>
      </c>
      <c r="E69" s="242">
        <v>120651719.94</v>
      </c>
      <c r="F69" s="52">
        <f t="shared" si="0"/>
        <v>123.28420232191495</v>
      </c>
    </row>
    <row r="70" spans="1:6" ht="24" x14ac:dyDescent="0.2">
      <c r="A70" s="53" t="s">
        <v>186</v>
      </c>
      <c r="B70" s="85" t="s">
        <v>187</v>
      </c>
      <c r="C70" s="50" t="s">
        <v>186</v>
      </c>
      <c r="D70" s="242">
        <v>1154142.78</v>
      </c>
      <c r="E70" s="242">
        <v>2884526.7</v>
      </c>
      <c r="F70" s="52">
        <f t="shared" si="0"/>
        <v>249.92806349314947</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16516387.93</v>
      </c>
      <c r="E74" s="51">
        <f t="shared" si="17"/>
        <v>20892923.170000002</v>
      </c>
      <c r="F74" s="52">
        <f t="shared" si="0"/>
        <v>126.49813784072339</v>
      </c>
    </row>
    <row r="75" spans="1:6" ht="12.75" customHeight="1" x14ac:dyDescent="0.2">
      <c r="A75" s="53" t="s">
        <v>196</v>
      </c>
      <c r="B75" s="85" t="s">
        <v>197</v>
      </c>
      <c r="C75" s="50" t="s">
        <v>196</v>
      </c>
      <c r="D75" s="242">
        <v>8238586.3700000001</v>
      </c>
      <c r="E75" s="242">
        <v>10730807.630000001</v>
      </c>
      <c r="F75" s="52">
        <f t="shared" si="0"/>
        <v>130.25059334299362</v>
      </c>
    </row>
    <row r="76" spans="1:6" ht="12.75" customHeight="1" x14ac:dyDescent="0.2">
      <c r="A76" s="53" t="s">
        <v>198</v>
      </c>
      <c r="B76" s="85" t="s">
        <v>199</v>
      </c>
      <c r="C76" s="50" t="s">
        <v>198</v>
      </c>
      <c r="D76" s="242">
        <v>8277801.5599999996</v>
      </c>
      <c r="E76" s="242">
        <v>10162115.539999999</v>
      </c>
      <c r="F76" s="52">
        <f t="shared" si="0"/>
        <v>122.76345919072745</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2087823.85</v>
      </c>
      <c r="E82" s="51">
        <f t="shared" si="19"/>
        <v>2109188.02</v>
      </c>
      <c r="F82" s="52">
        <f t="shared" si="0"/>
        <v>101.02327454492868</v>
      </c>
    </row>
    <row r="83" spans="1:6" ht="12.75" customHeight="1" x14ac:dyDescent="0.2">
      <c r="A83" s="53">
        <v>641</v>
      </c>
      <c r="B83" s="85" t="s">
        <v>212</v>
      </c>
      <c r="C83" s="50" t="s">
        <v>213</v>
      </c>
      <c r="D83" s="51">
        <f t="shared" ref="D83:E83" si="20">SUM(D84:D90)</f>
        <v>270526.36</v>
      </c>
      <c r="E83" s="51">
        <f t="shared" si="20"/>
        <v>391975.43</v>
      </c>
      <c r="F83" s="52">
        <f t="shared" si="0"/>
        <v>144.89361776057609</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58540.72</v>
      </c>
      <c r="E85" s="242">
        <v>28389.88</v>
      </c>
      <c r="F85" s="52">
        <f t="shared" si="0"/>
        <v>48.495952902526653</v>
      </c>
    </row>
    <row r="86" spans="1:6" ht="12.75" customHeight="1" x14ac:dyDescent="0.2">
      <c r="A86" s="53">
        <v>6414</v>
      </c>
      <c r="B86" s="85" t="s">
        <v>218</v>
      </c>
      <c r="C86" s="50" t="s">
        <v>219</v>
      </c>
      <c r="D86" s="242">
        <v>1278.52</v>
      </c>
      <c r="E86" s="242">
        <v>455.53</v>
      </c>
      <c r="F86" s="52">
        <f t="shared" si="0"/>
        <v>35.629477833745263</v>
      </c>
    </row>
    <row r="87" spans="1:6" ht="12.75" customHeight="1" x14ac:dyDescent="0.2">
      <c r="A87" s="53">
        <v>6415</v>
      </c>
      <c r="B87" s="85" t="s">
        <v>220</v>
      </c>
      <c r="C87" s="50" t="s">
        <v>221</v>
      </c>
      <c r="D87" s="242">
        <v>281.12</v>
      </c>
      <c r="E87" s="242">
        <v>0.02</v>
      </c>
      <c r="F87" s="52">
        <f t="shared" si="0"/>
        <v>7.1143995446784295E-3</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210426</v>
      </c>
      <c r="E89" s="242">
        <v>363130</v>
      </c>
      <c r="F89" s="52">
        <f t="shared" si="0"/>
        <v>172.56897911854998</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1817297.49</v>
      </c>
      <c r="E91" s="51">
        <f t="shared" si="21"/>
        <v>1717212.59</v>
      </c>
      <c r="F91" s="52">
        <f t="shared" si="0"/>
        <v>94.492651833244992</v>
      </c>
    </row>
    <row r="92" spans="1:6" ht="12.75" customHeight="1" x14ac:dyDescent="0.2">
      <c r="A92" s="53">
        <v>6421</v>
      </c>
      <c r="B92" s="85" t="s">
        <v>230</v>
      </c>
      <c r="C92" s="50" t="s">
        <v>231</v>
      </c>
      <c r="D92" s="242">
        <v>801045.69</v>
      </c>
      <c r="E92" s="242">
        <v>662794.14</v>
      </c>
      <c r="F92" s="52">
        <f t="shared" si="0"/>
        <v>82.741115553595961</v>
      </c>
    </row>
    <row r="93" spans="1:6" ht="12.75" customHeight="1" x14ac:dyDescent="0.2">
      <c r="A93" s="53">
        <v>6422</v>
      </c>
      <c r="B93" s="85" t="s">
        <v>232</v>
      </c>
      <c r="C93" s="50" t="s">
        <v>233</v>
      </c>
      <c r="D93" s="242">
        <v>931601.93</v>
      </c>
      <c r="E93" s="242">
        <v>997215.13</v>
      </c>
      <c r="F93" s="52">
        <f t="shared" si="0"/>
        <v>107.04305110230932</v>
      </c>
    </row>
    <row r="94" spans="1:6" ht="12.75" customHeight="1" x14ac:dyDescent="0.2">
      <c r="A94" s="53">
        <v>6423</v>
      </c>
      <c r="B94" s="85" t="s">
        <v>234</v>
      </c>
      <c r="C94" s="50" t="s">
        <v>235</v>
      </c>
      <c r="D94" s="242">
        <v>34553.89</v>
      </c>
      <c r="E94" s="242">
        <v>30885.98</v>
      </c>
      <c r="F94" s="52">
        <f t="shared" si="0"/>
        <v>89.384957815169287</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48</v>
      </c>
      <c r="F96" s="52" t="str">
        <f t="shared" si="0"/>
        <v>-</v>
      </c>
    </row>
    <row r="97" spans="1:6" ht="12.75" customHeight="1" x14ac:dyDescent="0.2">
      <c r="A97" s="53">
        <v>6429</v>
      </c>
      <c r="B97" s="85" t="s">
        <v>240</v>
      </c>
      <c r="C97" s="50" t="s">
        <v>241</v>
      </c>
      <c r="D97" s="242">
        <v>50095.98</v>
      </c>
      <c r="E97" s="242">
        <v>26269.34</v>
      </c>
      <c r="F97" s="52">
        <f t="shared" si="0"/>
        <v>52.438019976852438</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8395485.1999999993</v>
      </c>
      <c r="E106" s="51">
        <f t="shared" si="23"/>
        <v>8182156.79</v>
      </c>
      <c r="F106" s="52">
        <f t="shared" si="0"/>
        <v>97.459010349991459</v>
      </c>
    </row>
    <row r="107" spans="1:6" ht="12.75" customHeight="1" x14ac:dyDescent="0.2">
      <c r="A107" s="53">
        <v>651</v>
      </c>
      <c r="B107" s="85" t="s">
        <v>260</v>
      </c>
      <c r="C107" s="50" t="s">
        <v>261</v>
      </c>
      <c r="D107" s="51">
        <f t="shared" ref="D107:E107" si="24">SUM(D108:D111)</f>
        <v>379124.52999999997</v>
      </c>
      <c r="E107" s="51">
        <f t="shared" si="24"/>
        <v>351133.57</v>
      </c>
      <c r="F107" s="52">
        <f t="shared" si="0"/>
        <v>92.616948315109028</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335964.91</v>
      </c>
      <c r="E109" s="242">
        <v>273786.83</v>
      </c>
      <c r="F109" s="52">
        <f t="shared" si="0"/>
        <v>81.492686245120069</v>
      </c>
    </row>
    <row r="110" spans="1:6" ht="12.75" customHeight="1" x14ac:dyDescent="0.2">
      <c r="A110" s="53">
        <v>6513</v>
      </c>
      <c r="B110" s="85" t="s">
        <v>266</v>
      </c>
      <c r="C110" s="50" t="s">
        <v>267</v>
      </c>
      <c r="D110" s="242">
        <v>41831.19</v>
      </c>
      <c r="E110" s="242">
        <v>38487.620000000003</v>
      </c>
      <c r="F110" s="52">
        <f t="shared" si="0"/>
        <v>92.006992868240175</v>
      </c>
    </row>
    <row r="111" spans="1:6" ht="12.75" customHeight="1" x14ac:dyDescent="0.2">
      <c r="A111" s="53">
        <v>6514</v>
      </c>
      <c r="B111" s="85" t="s">
        <v>268</v>
      </c>
      <c r="C111" s="50" t="s">
        <v>269</v>
      </c>
      <c r="D111" s="242">
        <v>1328.43</v>
      </c>
      <c r="E111" s="242">
        <v>38859.120000000003</v>
      </c>
      <c r="F111" s="52">
        <f t="shared" si="0"/>
        <v>2925.1913913416593</v>
      </c>
    </row>
    <row r="112" spans="1:6" ht="12.75" customHeight="1" x14ac:dyDescent="0.2">
      <c r="A112" s="53">
        <v>652</v>
      </c>
      <c r="B112" s="85" t="s">
        <v>270</v>
      </c>
      <c r="C112" s="50" t="s">
        <v>271</v>
      </c>
      <c r="D112" s="51">
        <f t="shared" ref="D112:E112" si="25">SUM(D113:D119)</f>
        <v>8016360.6699999999</v>
      </c>
      <c r="E112" s="51">
        <f t="shared" si="25"/>
        <v>7831023.2199999997</v>
      </c>
      <c r="F112" s="52">
        <f t="shared" si="0"/>
        <v>97.688010087999203</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8016360.6699999999</v>
      </c>
      <c r="E117" s="242">
        <v>7831023.2199999997</v>
      </c>
      <c r="F117" s="52">
        <f t="shared" si="0"/>
        <v>97.688010087999203</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5383582.8400000008</v>
      </c>
      <c r="E124" s="51">
        <f t="shared" si="27"/>
        <v>4928788.419999999</v>
      </c>
      <c r="F124" s="52">
        <f t="shared" si="0"/>
        <v>91.55219797825194</v>
      </c>
    </row>
    <row r="125" spans="1:6" ht="12.75" customHeight="1" x14ac:dyDescent="0.2">
      <c r="A125" s="53">
        <v>661</v>
      </c>
      <c r="B125" s="86" t="s">
        <v>296</v>
      </c>
      <c r="C125" s="50" t="s">
        <v>297</v>
      </c>
      <c r="D125" s="51">
        <f t="shared" ref="D125:E125" si="28">SUM(D126:D127)</f>
        <v>5121728.8400000008</v>
      </c>
      <c r="E125" s="51">
        <f t="shared" si="28"/>
        <v>4701372.1599999992</v>
      </c>
      <c r="F125" s="52">
        <f t="shared" si="0"/>
        <v>91.792679910793524</v>
      </c>
    </row>
    <row r="126" spans="1:6" ht="12.75" customHeight="1" x14ac:dyDescent="0.2">
      <c r="A126" s="53">
        <v>6614</v>
      </c>
      <c r="B126" s="86" t="s">
        <v>298</v>
      </c>
      <c r="C126" s="50" t="s">
        <v>299</v>
      </c>
      <c r="D126" s="242">
        <v>399227.65</v>
      </c>
      <c r="E126" s="242">
        <v>250233.06</v>
      </c>
      <c r="F126" s="52">
        <f t="shared" si="0"/>
        <v>62.679290875769745</v>
      </c>
    </row>
    <row r="127" spans="1:6" ht="12.75" customHeight="1" x14ac:dyDescent="0.2">
      <c r="A127" s="53">
        <v>6615</v>
      </c>
      <c r="B127" s="86" t="s">
        <v>300</v>
      </c>
      <c r="C127" s="50" t="s">
        <v>301</v>
      </c>
      <c r="D127" s="242">
        <v>4722501.1900000004</v>
      </c>
      <c r="E127" s="242">
        <v>4451139.0999999996</v>
      </c>
      <c r="F127" s="52">
        <f t="shared" si="0"/>
        <v>94.253848139316176</v>
      </c>
    </row>
    <row r="128" spans="1:6" ht="24" x14ac:dyDescent="0.2">
      <c r="A128" s="53">
        <v>663</v>
      </c>
      <c r="B128" s="231" t="s">
        <v>302</v>
      </c>
      <c r="C128" s="50" t="s">
        <v>303</v>
      </c>
      <c r="D128" s="51">
        <f t="shared" ref="D128:E128" si="29">SUM(D129:D132)</f>
        <v>261854</v>
      </c>
      <c r="E128" s="51">
        <f t="shared" si="29"/>
        <v>227416.26</v>
      </c>
      <c r="F128" s="52">
        <f t="shared" si="0"/>
        <v>86.848495726626297</v>
      </c>
    </row>
    <row r="129" spans="1:6" ht="12.75" customHeight="1" x14ac:dyDescent="0.2">
      <c r="A129" s="53">
        <v>6631</v>
      </c>
      <c r="B129" s="86" t="s">
        <v>304</v>
      </c>
      <c r="C129" s="50" t="s">
        <v>305</v>
      </c>
      <c r="D129" s="242">
        <v>178897.31</v>
      </c>
      <c r="E129" s="242">
        <v>137050.04999999999</v>
      </c>
      <c r="F129" s="52">
        <f t="shared" si="0"/>
        <v>76.608222896140802</v>
      </c>
    </row>
    <row r="130" spans="1:6" ht="12.75" customHeight="1" x14ac:dyDescent="0.2">
      <c r="A130" s="53">
        <v>6632</v>
      </c>
      <c r="B130" s="232" t="s">
        <v>306</v>
      </c>
      <c r="C130" s="50" t="s">
        <v>307</v>
      </c>
      <c r="D130" s="242">
        <v>82956.69</v>
      </c>
      <c r="E130" s="242">
        <v>90366.21</v>
      </c>
      <c r="F130" s="52">
        <f t="shared" si="0"/>
        <v>108.93179320438171</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41384205.700000003</v>
      </c>
      <c r="E133" s="51">
        <f t="shared" si="30"/>
        <v>39138242.859999999</v>
      </c>
      <c r="F133" s="52">
        <f t="shared" ref="F133:F223" si="31">IF(D133&lt;&gt;0,IF(E133/D133&gt;=100,"&gt;&gt;100",E133/D133*100),"-")</f>
        <v>94.572898520074773</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41384205.700000003</v>
      </c>
      <c r="E138" s="242">
        <v>39138242.859999999</v>
      </c>
      <c r="F138" s="52">
        <f t="shared" si="31"/>
        <v>94.572898520074773</v>
      </c>
    </row>
    <row r="139" spans="1:6" ht="12.75" customHeight="1" x14ac:dyDescent="0.2">
      <c r="A139" s="53">
        <v>68</v>
      </c>
      <c r="B139" s="85" t="s">
        <v>324</v>
      </c>
      <c r="C139" s="50" t="s">
        <v>325</v>
      </c>
      <c r="D139" s="51">
        <f t="shared" ref="D139:E139" si="33">D140+D150</f>
        <v>703890.53</v>
      </c>
      <c r="E139" s="51">
        <f t="shared" si="33"/>
        <v>415800.59</v>
      </c>
      <c r="F139" s="52">
        <f t="shared" si="31"/>
        <v>59.071769299126672</v>
      </c>
    </row>
    <row r="140" spans="1:6" ht="12.75" customHeight="1" x14ac:dyDescent="0.2">
      <c r="A140" s="53">
        <v>681</v>
      </c>
      <c r="B140" s="85" t="s">
        <v>326</v>
      </c>
      <c r="C140" s="50" t="s">
        <v>327</v>
      </c>
      <c r="D140" s="51">
        <f t="shared" ref="D140:E140" si="34">SUM(D141:D149)</f>
        <v>98627.010000000009</v>
      </c>
      <c r="E140" s="51">
        <f t="shared" si="34"/>
        <v>37054.449999999997</v>
      </c>
      <c r="F140" s="52">
        <f t="shared" si="31"/>
        <v>37.570286273506618</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1394.96</v>
      </c>
      <c r="E146" s="242">
        <v>0</v>
      </c>
      <c r="F146" s="52">
        <f t="shared" si="31"/>
        <v>0</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97232.05</v>
      </c>
      <c r="E149" s="242">
        <v>37054.449999999997</v>
      </c>
      <c r="F149" s="52">
        <f t="shared" si="31"/>
        <v>38.109296265994594</v>
      </c>
    </row>
    <row r="150" spans="1:6" ht="12.75" customHeight="1" x14ac:dyDescent="0.2">
      <c r="A150" s="53">
        <v>683</v>
      </c>
      <c r="B150" s="85" t="s">
        <v>346</v>
      </c>
      <c r="C150" s="50" t="s">
        <v>347</v>
      </c>
      <c r="D150" s="242">
        <v>605263.52</v>
      </c>
      <c r="E150" s="242">
        <v>378746.14</v>
      </c>
      <c r="F150" s="52">
        <f t="shared" si="31"/>
        <v>62.575411780971038</v>
      </c>
    </row>
    <row r="151" spans="1:6" ht="12.75" customHeight="1" x14ac:dyDescent="0.2">
      <c r="A151" s="53">
        <v>3</v>
      </c>
      <c r="B151" s="85" t="s">
        <v>348</v>
      </c>
      <c r="C151" s="50" t="s">
        <v>56</v>
      </c>
      <c r="D151" s="51">
        <f t="shared" ref="D151:E151" si="35">D152+D163+D196+D215+D224+D252+D263</f>
        <v>207886092.85000002</v>
      </c>
      <c r="E151" s="51">
        <f t="shared" si="35"/>
        <v>228507756.66000003</v>
      </c>
      <c r="F151" s="52">
        <f t="shared" si="31"/>
        <v>109.91969377426298</v>
      </c>
    </row>
    <row r="152" spans="1:6" ht="12.75" customHeight="1" x14ac:dyDescent="0.2">
      <c r="A152" s="53">
        <v>31</v>
      </c>
      <c r="B152" s="85" t="s">
        <v>349</v>
      </c>
      <c r="C152" s="50" t="s">
        <v>350</v>
      </c>
      <c r="D152" s="51">
        <f t="shared" ref="D152:E152" si="36">D153+D158+D159</f>
        <v>147967083.82999998</v>
      </c>
      <c r="E152" s="51">
        <f t="shared" si="36"/>
        <v>170500372.61000001</v>
      </c>
      <c r="F152" s="52">
        <f t="shared" si="31"/>
        <v>115.22858205808031</v>
      </c>
    </row>
    <row r="153" spans="1:6" ht="12.75" customHeight="1" x14ac:dyDescent="0.2">
      <c r="A153" s="53">
        <v>311</v>
      </c>
      <c r="B153" s="85" t="s">
        <v>351</v>
      </c>
      <c r="C153" s="50" t="s">
        <v>352</v>
      </c>
      <c r="D153" s="51">
        <f t="shared" ref="D153:E153" si="37">SUM(D154:D157)</f>
        <v>122006378.67999999</v>
      </c>
      <c r="E153" s="51">
        <f t="shared" si="37"/>
        <v>141194336.78</v>
      </c>
      <c r="F153" s="52">
        <f t="shared" si="31"/>
        <v>115.72701223296403</v>
      </c>
    </row>
    <row r="154" spans="1:6" ht="12.75" customHeight="1" x14ac:dyDescent="0.2">
      <c r="A154" s="53">
        <v>3111</v>
      </c>
      <c r="B154" s="85" t="s">
        <v>353</v>
      </c>
      <c r="C154" s="50" t="s">
        <v>354</v>
      </c>
      <c r="D154" s="242">
        <v>118401436.84999999</v>
      </c>
      <c r="E154" s="242">
        <v>138529124.88999999</v>
      </c>
      <c r="F154" s="52">
        <f t="shared" si="31"/>
        <v>116.99953022149494</v>
      </c>
    </row>
    <row r="155" spans="1:6" ht="12.75" customHeight="1" x14ac:dyDescent="0.2">
      <c r="A155" s="53">
        <v>3112</v>
      </c>
      <c r="B155" s="85" t="s">
        <v>355</v>
      </c>
      <c r="C155" s="50" t="s">
        <v>356</v>
      </c>
      <c r="D155" s="242">
        <v>3668.41</v>
      </c>
      <c r="E155" s="242">
        <v>3528.66</v>
      </c>
      <c r="F155" s="52">
        <f t="shared" si="31"/>
        <v>96.190447632625578</v>
      </c>
    </row>
    <row r="156" spans="1:6" ht="12.75" customHeight="1" x14ac:dyDescent="0.2">
      <c r="A156" s="53">
        <v>3113</v>
      </c>
      <c r="B156" s="85" t="s">
        <v>357</v>
      </c>
      <c r="C156" s="50" t="s">
        <v>358</v>
      </c>
      <c r="D156" s="242">
        <v>2079959.3</v>
      </c>
      <c r="E156" s="242">
        <v>1276901.96</v>
      </c>
      <c r="F156" s="52">
        <f t="shared" si="31"/>
        <v>61.390718558771795</v>
      </c>
    </row>
    <row r="157" spans="1:6" ht="12.75" customHeight="1" x14ac:dyDescent="0.2">
      <c r="A157" s="53">
        <v>3114</v>
      </c>
      <c r="B157" s="85" t="s">
        <v>359</v>
      </c>
      <c r="C157" s="50" t="s">
        <v>360</v>
      </c>
      <c r="D157" s="242">
        <v>1521314.12</v>
      </c>
      <c r="E157" s="242">
        <v>1384781.27</v>
      </c>
      <c r="F157" s="52">
        <f t="shared" si="31"/>
        <v>91.025334728372854</v>
      </c>
    </row>
    <row r="158" spans="1:6" ht="12.75" customHeight="1" x14ac:dyDescent="0.2">
      <c r="A158" s="53">
        <v>312</v>
      </c>
      <c r="B158" s="85" t="s">
        <v>361</v>
      </c>
      <c r="C158" s="50" t="s">
        <v>362</v>
      </c>
      <c r="D158" s="242">
        <v>7108049.4900000002</v>
      </c>
      <c r="E158" s="242">
        <v>7271425.7199999997</v>
      </c>
      <c r="F158" s="52">
        <f t="shared" si="31"/>
        <v>102.29846781778666</v>
      </c>
    </row>
    <row r="159" spans="1:6" ht="12.75" customHeight="1" x14ac:dyDescent="0.2">
      <c r="A159" s="53">
        <v>313</v>
      </c>
      <c r="B159" s="85" t="s">
        <v>363</v>
      </c>
      <c r="C159" s="50" t="s">
        <v>364</v>
      </c>
      <c r="D159" s="51">
        <f t="shared" ref="D159:E159" si="38">SUM(D160:D162)</f>
        <v>18852655.66</v>
      </c>
      <c r="E159" s="51">
        <f t="shared" si="38"/>
        <v>22034610.109999999</v>
      </c>
      <c r="F159" s="52">
        <f t="shared" si="31"/>
        <v>116.87801712069248</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18846094.260000002</v>
      </c>
      <c r="E161" s="242">
        <v>22034490.149999999</v>
      </c>
      <c r="F161" s="52">
        <f t="shared" si="31"/>
        <v>116.91807249827475</v>
      </c>
    </row>
    <row r="162" spans="1:6" ht="12.75" customHeight="1" x14ac:dyDescent="0.2">
      <c r="A162" s="53">
        <v>3133</v>
      </c>
      <c r="B162" s="85" t="s">
        <v>368</v>
      </c>
      <c r="C162" s="50" t="s">
        <v>369</v>
      </c>
      <c r="D162" s="242">
        <v>6561.4</v>
      </c>
      <c r="E162" s="242">
        <v>119.96</v>
      </c>
      <c r="F162" s="52">
        <f t="shared" si="31"/>
        <v>1.8282683573627581</v>
      </c>
    </row>
    <row r="163" spans="1:6" ht="12.75" customHeight="1" x14ac:dyDescent="0.2">
      <c r="A163" s="53">
        <v>32</v>
      </c>
      <c r="B163" s="85" t="s">
        <v>370</v>
      </c>
      <c r="C163" s="50" t="s">
        <v>371</v>
      </c>
      <c r="D163" s="51">
        <f t="shared" ref="D163:E163" si="39">D164+D169+D177+D187+D188</f>
        <v>48163211.050000012</v>
      </c>
      <c r="E163" s="51">
        <f t="shared" si="39"/>
        <v>44617209.369999997</v>
      </c>
      <c r="F163" s="52">
        <f t="shared" si="31"/>
        <v>92.637530590892752</v>
      </c>
    </row>
    <row r="164" spans="1:6" ht="12.75" customHeight="1" x14ac:dyDescent="0.2">
      <c r="A164" s="53">
        <v>321</v>
      </c>
      <c r="B164" s="85" t="s">
        <v>372</v>
      </c>
      <c r="C164" s="50" t="s">
        <v>373</v>
      </c>
      <c r="D164" s="51">
        <f t="shared" ref="D164:E164" si="40">SUM(D165:D168)</f>
        <v>6964153.25</v>
      </c>
      <c r="E164" s="51">
        <f t="shared" si="40"/>
        <v>6125428.3699999992</v>
      </c>
      <c r="F164" s="52">
        <f t="shared" si="31"/>
        <v>87.956541881096584</v>
      </c>
    </row>
    <row r="165" spans="1:6" ht="12.75" customHeight="1" x14ac:dyDescent="0.2">
      <c r="A165" s="53">
        <v>3211</v>
      </c>
      <c r="B165" s="85" t="s">
        <v>374</v>
      </c>
      <c r="C165" s="50" t="s">
        <v>375</v>
      </c>
      <c r="D165" s="242">
        <v>1414031.48</v>
      </c>
      <c r="E165" s="242">
        <v>956121.3</v>
      </c>
      <c r="F165" s="52">
        <f t="shared" si="31"/>
        <v>67.616691249334849</v>
      </c>
    </row>
    <row r="166" spans="1:6" ht="12.75" customHeight="1" x14ac:dyDescent="0.2">
      <c r="A166" s="53">
        <v>3212</v>
      </c>
      <c r="B166" s="85" t="s">
        <v>376</v>
      </c>
      <c r="C166" s="50" t="s">
        <v>377</v>
      </c>
      <c r="D166" s="242">
        <v>4561221.4400000004</v>
      </c>
      <c r="E166" s="242">
        <v>4426879.0999999996</v>
      </c>
      <c r="F166" s="52">
        <f t="shared" si="31"/>
        <v>97.054684983678385</v>
      </c>
    </row>
    <row r="167" spans="1:6" ht="12.75" customHeight="1" x14ac:dyDescent="0.2">
      <c r="A167" s="53">
        <v>3213</v>
      </c>
      <c r="B167" s="85" t="s">
        <v>378</v>
      </c>
      <c r="C167" s="50" t="s">
        <v>379</v>
      </c>
      <c r="D167" s="242">
        <v>838802.64</v>
      </c>
      <c r="E167" s="242">
        <v>556439.01</v>
      </c>
      <c r="F167" s="52">
        <f t="shared" si="31"/>
        <v>66.337298366156787</v>
      </c>
    </row>
    <row r="168" spans="1:6" ht="12.75" customHeight="1" x14ac:dyDescent="0.2">
      <c r="A168" s="53">
        <v>3214</v>
      </c>
      <c r="B168" s="85" t="s">
        <v>380</v>
      </c>
      <c r="C168" s="50" t="s">
        <v>381</v>
      </c>
      <c r="D168" s="242">
        <v>150097.69</v>
      </c>
      <c r="E168" s="242">
        <v>185988.96</v>
      </c>
      <c r="F168" s="52">
        <f t="shared" si="31"/>
        <v>123.91194028369124</v>
      </c>
    </row>
    <row r="169" spans="1:6" ht="12.75" customHeight="1" x14ac:dyDescent="0.2">
      <c r="A169" s="53">
        <v>322</v>
      </c>
      <c r="B169" s="85" t="s">
        <v>382</v>
      </c>
      <c r="C169" s="50" t="s">
        <v>383</v>
      </c>
      <c r="D169" s="51">
        <f t="shared" ref="D169:E169" si="41">SUM(D170:D176)</f>
        <v>16257008.42</v>
      </c>
      <c r="E169" s="51">
        <f t="shared" si="41"/>
        <v>14302731.210000001</v>
      </c>
      <c r="F169" s="52">
        <f t="shared" si="31"/>
        <v>87.978863272311699</v>
      </c>
    </row>
    <row r="170" spans="1:6" ht="12.75" customHeight="1" x14ac:dyDescent="0.2">
      <c r="A170" s="53">
        <v>3221</v>
      </c>
      <c r="B170" s="85" t="s">
        <v>384</v>
      </c>
      <c r="C170" s="50" t="s">
        <v>385</v>
      </c>
      <c r="D170" s="242">
        <v>1784566.17</v>
      </c>
      <c r="E170" s="242">
        <v>1559775.28</v>
      </c>
      <c r="F170" s="52">
        <f t="shared" si="31"/>
        <v>87.403611377436349</v>
      </c>
    </row>
    <row r="171" spans="1:6" ht="12.75" customHeight="1" x14ac:dyDescent="0.2">
      <c r="A171" s="53">
        <v>3222</v>
      </c>
      <c r="B171" s="85" t="s">
        <v>386</v>
      </c>
      <c r="C171" s="50" t="s">
        <v>387</v>
      </c>
      <c r="D171" s="242">
        <v>8782816.4299999997</v>
      </c>
      <c r="E171" s="242">
        <v>7069922.7999999998</v>
      </c>
      <c r="F171" s="52">
        <f t="shared" si="31"/>
        <v>80.497216995801423</v>
      </c>
    </row>
    <row r="172" spans="1:6" ht="12.75" customHeight="1" x14ac:dyDescent="0.2">
      <c r="A172" s="53">
        <v>3223</v>
      </c>
      <c r="B172" s="85" t="s">
        <v>388</v>
      </c>
      <c r="C172" s="50" t="s">
        <v>389</v>
      </c>
      <c r="D172" s="242">
        <v>4514510.1900000004</v>
      </c>
      <c r="E172" s="242">
        <v>4580790.5199999996</v>
      </c>
      <c r="F172" s="52">
        <f t="shared" si="31"/>
        <v>101.46816215293555</v>
      </c>
    </row>
    <row r="173" spans="1:6" ht="12.75" customHeight="1" x14ac:dyDescent="0.2">
      <c r="A173" s="53">
        <v>3224</v>
      </c>
      <c r="B173" s="85" t="s">
        <v>390</v>
      </c>
      <c r="C173" s="50" t="s">
        <v>391</v>
      </c>
      <c r="D173" s="242">
        <v>567424.12</v>
      </c>
      <c r="E173" s="242">
        <v>496777.34</v>
      </c>
      <c r="F173" s="52">
        <f t="shared" si="31"/>
        <v>87.549563455286332</v>
      </c>
    </row>
    <row r="174" spans="1:6" ht="12.75" customHeight="1" x14ac:dyDescent="0.2">
      <c r="A174" s="53">
        <v>3225</v>
      </c>
      <c r="B174" s="85" t="s">
        <v>392</v>
      </c>
      <c r="C174" s="50" t="s">
        <v>393</v>
      </c>
      <c r="D174" s="242">
        <v>497321.05</v>
      </c>
      <c r="E174" s="242">
        <v>443409.22</v>
      </c>
      <c r="F174" s="52">
        <f t="shared" si="31"/>
        <v>89.159551963465049</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110370.46</v>
      </c>
      <c r="E176" s="242">
        <v>152056.04999999999</v>
      </c>
      <c r="F176" s="52">
        <f t="shared" si="31"/>
        <v>137.76879248306111</v>
      </c>
    </row>
    <row r="177" spans="1:6" ht="12.75" customHeight="1" x14ac:dyDescent="0.2">
      <c r="A177" s="53">
        <v>323</v>
      </c>
      <c r="B177" s="85" t="s">
        <v>398</v>
      </c>
      <c r="C177" s="50" t="s">
        <v>399</v>
      </c>
      <c r="D177" s="51">
        <f t="shared" ref="D177:E177" si="42">SUM(D178:D186)</f>
        <v>21698601.699999999</v>
      </c>
      <c r="E177" s="51">
        <f t="shared" si="42"/>
        <v>20118544.049999997</v>
      </c>
      <c r="F177" s="52">
        <f t="shared" si="31"/>
        <v>92.718159115294512</v>
      </c>
    </row>
    <row r="178" spans="1:6" ht="12.75" customHeight="1" x14ac:dyDescent="0.2">
      <c r="A178" s="53">
        <v>3231</v>
      </c>
      <c r="B178" s="85" t="s">
        <v>400</v>
      </c>
      <c r="C178" s="50" t="s">
        <v>401</v>
      </c>
      <c r="D178" s="242">
        <v>7040344.6399999997</v>
      </c>
      <c r="E178" s="242">
        <v>7447262.4100000001</v>
      </c>
      <c r="F178" s="52">
        <f t="shared" si="31"/>
        <v>105.7797990127938</v>
      </c>
    </row>
    <row r="179" spans="1:6" ht="12.75" customHeight="1" x14ac:dyDescent="0.2">
      <c r="A179" s="53">
        <v>3232</v>
      </c>
      <c r="B179" s="85" t="s">
        <v>402</v>
      </c>
      <c r="C179" s="50" t="s">
        <v>403</v>
      </c>
      <c r="D179" s="242">
        <v>3682032.41</v>
      </c>
      <c r="E179" s="242">
        <v>4063249.04</v>
      </c>
      <c r="F179" s="52">
        <f t="shared" si="31"/>
        <v>110.35342950715633</v>
      </c>
    </row>
    <row r="180" spans="1:6" ht="12.75" customHeight="1" x14ac:dyDescent="0.2">
      <c r="A180" s="53">
        <v>3233</v>
      </c>
      <c r="B180" s="85" t="s">
        <v>404</v>
      </c>
      <c r="C180" s="50" t="s">
        <v>405</v>
      </c>
      <c r="D180" s="242">
        <v>992315.8</v>
      </c>
      <c r="E180" s="242">
        <v>498660.03</v>
      </c>
      <c r="F180" s="52">
        <f t="shared" si="31"/>
        <v>50.252150575451893</v>
      </c>
    </row>
    <row r="181" spans="1:6" ht="12.75" customHeight="1" x14ac:dyDescent="0.2">
      <c r="A181" s="53">
        <v>3234</v>
      </c>
      <c r="B181" s="85" t="s">
        <v>406</v>
      </c>
      <c r="C181" s="50" t="s">
        <v>407</v>
      </c>
      <c r="D181" s="242">
        <v>1284419.95</v>
      </c>
      <c r="E181" s="242">
        <v>1217352.77</v>
      </c>
      <c r="F181" s="52">
        <f t="shared" si="31"/>
        <v>94.778407171268256</v>
      </c>
    </row>
    <row r="182" spans="1:6" ht="12.75" customHeight="1" x14ac:dyDescent="0.2">
      <c r="A182" s="53">
        <v>3235</v>
      </c>
      <c r="B182" s="85" t="s">
        <v>408</v>
      </c>
      <c r="C182" s="50" t="s">
        <v>409</v>
      </c>
      <c r="D182" s="242">
        <v>556485.26</v>
      </c>
      <c r="E182" s="242">
        <v>756287.39</v>
      </c>
      <c r="F182" s="52">
        <f t="shared" si="31"/>
        <v>135.90429870505466</v>
      </c>
    </row>
    <row r="183" spans="1:6" ht="12.75" customHeight="1" x14ac:dyDescent="0.2">
      <c r="A183" s="53">
        <v>3236</v>
      </c>
      <c r="B183" s="85" t="s">
        <v>410</v>
      </c>
      <c r="C183" s="50" t="s">
        <v>411</v>
      </c>
      <c r="D183" s="242">
        <v>1351594.16</v>
      </c>
      <c r="E183" s="242">
        <v>1540862.46</v>
      </c>
      <c r="F183" s="52">
        <f t="shared" si="31"/>
        <v>114.00333810261507</v>
      </c>
    </row>
    <row r="184" spans="1:6" ht="12.75" customHeight="1" x14ac:dyDescent="0.2">
      <c r="A184" s="53">
        <v>3237</v>
      </c>
      <c r="B184" s="85" t="s">
        <v>412</v>
      </c>
      <c r="C184" s="50" t="s">
        <v>413</v>
      </c>
      <c r="D184" s="242">
        <v>4333001.9000000004</v>
      </c>
      <c r="E184" s="242">
        <v>1975561.94</v>
      </c>
      <c r="F184" s="52">
        <f t="shared" si="31"/>
        <v>45.593378115066137</v>
      </c>
    </row>
    <row r="185" spans="1:6" ht="12.75" customHeight="1" x14ac:dyDescent="0.2">
      <c r="A185" s="53">
        <v>3238</v>
      </c>
      <c r="B185" s="85" t="s">
        <v>414</v>
      </c>
      <c r="C185" s="50" t="s">
        <v>415</v>
      </c>
      <c r="D185" s="242">
        <v>771376.72</v>
      </c>
      <c r="E185" s="242">
        <v>955118.18</v>
      </c>
      <c r="F185" s="52">
        <f t="shared" si="31"/>
        <v>123.81993846015993</v>
      </c>
    </row>
    <row r="186" spans="1:6" ht="12.75" customHeight="1" x14ac:dyDescent="0.2">
      <c r="A186" s="53">
        <v>3239</v>
      </c>
      <c r="B186" s="85" t="s">
        <v>416</v>
      </c>
      <c r="C186" s="50" t="s">
        <v>417</v>
      </c>
      <c r="D186" s="242">
        <v>1687030.86</v>
      </c>
      <c r="E186" s="242">
        <v>1664189.83</v>
      </c>
      <c r="F186" s="52">
        <f t="shared" si="31"/>
        <v>98.646081079986885</v>
      </c>
    </row>
    <row r="187" spans="1:6" ht="12.75" customHeight="1" x14ac:dyDescent="0.2">
      <c r="A187" s="53">
        <v>324</v>
      </c>
      <c r="B187" s="85" t="s">
        <v>418</v>
      </c>
      <c r="C187" s="50" t="s">
        <v>419</v>
      </c>
      <c r="D187" s="242">
        <v>998500.77</v>
      </c>
      <c r="E187" s="242">
        <v>303114.31</v>
      </c>
      <c r="F187" s="52">
        <f t="shared" si="31"/>
        <v>30.356943039713428</v>
      </c>
    </row>
    <row r="188" spans="1:6" ht="12.75" customHeight="1" x14ac:dyDescent="0.2">
      <c r="A188" s="53">
        <v>329</v>
      </c>
      <c r="B188" s="85" t="s">
        <v>420</v>
      </c>
      <c r="C188" s="50" t="s">
        <v>421</v>
      </c>
      <c r="D188" s="51">
        <f t="shared" ref="D188:E188" si="43">SUM(D189:D195)</f>
        <v>2244946.91</v>
      </c>
      <c r="E188" s="51">
        <f t="shared" si="43"/>
        <v>3767391.4299999997</v>
      </c>
      <c r="F188" s="52">
        <f t="shared" si="31"/>
        <v>167.81650440009736</v>
      </c>
    </row>
    <row r="189" spans="1:6" ht="12.75" customHeight="1" x14ac:dyDescent="0.2">
      <c r="A189" s="53">
        <v>3291</v>
      </c>
      <c r="B189" s="232" t="s">
        <v>422</v>
      </c>
      <c r="C189" s="50" t="s">
        <v>423</v>
      </c>
      <c r="D189" s="242">
        <v>304959.15000000002</v>
      </c>
      <c r="E189" s="242">
        <v>1790044</v>
      </c>
      <c r="F189" s="52">
        <f t="shared" si="31"/>
        <v>586.97828873145795</v>
      </c>
    </row>
    <row r="190" spans="1:6" ht="12.75" customHeight="1" x14ac:dyDescent="0.2">
      <c r="A190" s="53">
        <v>3292</v>
      </c>
      <c r="B190" s="85" t="s">
        <v>424</v>
      </c>
      <c r="C190" s="50" t="s">
        <v>425</v>
      </c>
      <c r="D190" s="242">
        <v>192272.95</v>
      </c>
      <c r="E190" s="242">
        <v>242632</v>
      </c>
      <c r="F190" s="52">
        <f t="shared" si="31"/>
        <v>126.19143774514303</v>
      </c>
    </row>
    <row r="191" spans="1:6" ht="12.75" customHeight="1" x14ac:dyDescent="0.2">
      <c r="A191" s="53">
        <v>3293</v>
      </c>
      <c r="B191" s="85" t="s">
        <v>426</v>
      </c>
      <c r="C191" s="50" t="s">
        <v>427</v>
      </c>
      <c r="D191" s="242">
        <v>338053.87</v>
      </c>
      <c r="E191" s="242">
        <v>245690.41</v>
      </c>
      <c r="F191" s="52">
        <f t="shared" si="31"/>
        <v>72.67788710716431</v>
      </c>
    </row>
    <row r="192" spans="1:6" ht="12.75" customHeight="1" x14ac:dyDescent="0.2">
      <c r="A192" s="53">
        <v>3294</v>
      </c>
      <c r="B192" s="85" t="s">
        <v>428</v>
      </c>
      <c r="C192" s="50" t="s">
        <v>429</v>
      </c>
      <c r="D192" s="242">
        <v>67013.19</v>
      </c>
      <c r="E192" s="242">
        <v>76681.84</v>
      </c>
      <c r="F192" s="52">
        <f t="shared" si="31"/>
        <v>114.42798052144659</v>
      </c>
    </row>
    <row r="193" spans="1:6" ht="12.75" customHeight="1" x14ac:dyDescent="0.2">
      <c r="A193" s="53">
        <v>3295</v>
      </c>
      <c r="B193" s="85" t="s">
        <v>430</v>
      </c>
      <c r="C193" s="50" t="s">
        <v>431</v>
      </c>
      <c r="D193" s="242">
        <v>244128.74</v>
      </c>
      <c r="E193" s="242">
        <v>204213.62</v>
      </c>
      <c r="F193" s="52">
        <f t="shared" si="31"/>
        <v>83.649970912888023</v>
      </c>
    </row>
    <row r="194" spans="1:6" ht="12.75" customHeight="1" x14ac:dyDescent="0.2">
      <c r="A194" s="53" t="s">
        <v>432</v>
      </c>
      <c r="B194" s="85" t="s">
        <v>433</v>
      </c>
      <c r="C194" s="50" t="s">
        <v>432</v>
      </c>
      <c r="D194" s="242">
        <v>359788.3</v>
      </c>
      <c r="E194" s="242">
        <v>194541.61</v>
      </c>
      <c r="F194" s="52">
        <f t="shared" si="31"/>
        <v>54.071132941232378</v>
      </c>
    </row>
    <row r="195" spans="1:6" ht="12.75" customHeight="1" x14ac:dyDescent="0.2">
      <c r="A195" s="53">
        <v>3299</v>
      </c>
      <c r="B195" s="85" t="s">
        <v>434</v>
      </c>
      <c r="C195" s="50" t="s">
        <v>435</v>
      </c>
      <c r="D195" s="242">
        <v>738730.71</v>
      </c>
      <c r="E195" s="242">
        <v>1013587.95</v>
      </c>
      <c r="F195" s="52">
        <f t="shared" si="31"/>
        <v>137.20668929548088</v>
      </c>
    </row>
    <row r="196" spans="1:6" ht="12.75" customHeight="1" x14ac:dyDescent="0.2">
      <c r="A196" s="53">
        <v>34</v>
      </c>
      <c r="B196" s="232" t="s">
        <v>436</v>
      </c>
      <c r="C196" s="50" t="s">
        <v>437</v>
      </c>
      <c r="D196" s="51">
        <f t="shared" ref="D196:E196" si="44">D197+D202+D210</f>
        <v>525657.88</v>
      </c>
      <c r="E196" s="51">
        <f t="shared" si="44"/>
        <v>314914.79000000004</v>
      </c>
      <c r="F196" s="52">
        <f t="shared" si="31"/>
        <v>59.908697649505427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187551.2</v>
      </c>
      <c r="E202" s="51">
        <f t="shared" si="46"/>
        <v>143669.53</v>
      </c>
      <c r="F202" s="52">
        <f t="shared" si="31"/>
        <v>76.602831653436496</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187551.2</v>
      </c>
      <c r="E205" s="242">
        <v>143669.53</v>
      </c>
      <c r="F205" s="52">
        <f t="shared" si="31"/>
        <v>76.602831653436496</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338106.68</v>
      </c>
      <c r="E210" s="51">
        <f t="shared" si="47"/>
        <v>171245.26</v>
      </c>
      <c r="F210" s="52">
        <f t="shared" si="31"/>
        <v>50.648292426520534</v>
      </c>
    </row>
    <row r="211" spans="1:6" ht="12.75" customHeight="1" x14ac:dyDescent="0.2">
      <c r="A211" s="53">
        <v>3431</v>
      </c>
      <c r="B211" s="232" t="s">
        <v>466</v>
      </c>
      <c r="C211" s="50" t="s">
        <v>467</v>
      </c>
      <c r="D211" s="242">
        <v>97682.81</v>
      </c>
      <c r="E211" s="242">
        <v>104747.48</v>
      </c>
      <c r="F211" s="52">
        <f t="shared" si="31"/>
        <v>107.23225509176078</v>
      </c>
    </row>
    <row r="212" spans="1:6" ht="12.75" customHeight="1" x14ac:dyDescent="0.2">
      <c r="A212" s="53">
        <v>3432</v>
      </c>
      <c r="B212" s="85" t="s">
        <v>468</v>
      </c>
      <c r="C212" s="50" t="s">
        <v>469</v>
      </c>
      <c r="D212" s="242">
        <v>228.15</v>
      </c>
      <c r="E212" s="242">
        <v>40.700000000000003</v>
      </c>
      <c r="F212" s="52">
        <f t="shared" si="31"/>
        <v>17.839140916063993</v>
      </c>
    </row>
    <row r="213" spans="1:6" ht="12.75" customHeight="1" x14ac:dyDescent="0.2">
      <c r="A213" s="53">
        <v>3433</v>
      </c>
      <c r="B213" s="85" t="s">
        <v>470</v>
      </c>
      <c r="C213" s="50" t="s">
        <v>471</v>
      </c>
      <c r="D213" s="242">
        <v>233203.91</v>
      </c>
      <c r="E213" s="242">
        <v>58144.04</v>
      </c>
      <c r="F213" s="52">
        <f t="shared" si="31"/>
        <v>24.932703744118186</v>
      </c>
    </row>
    <row r="214" spans="1:6" ht="12.75" customHeight="1" x14ac:dyDescent="0.2">
      <c r="A214" s="53">
        <v>3434</v>
      </c>
      <c r="B214" s="85" t="s">
        <v>472</v>
      </c>
      <c r="C214" s="50" t="s">
        <v>473</v>
      </c>
      <c r="D214" s="242">
        <v>6991.81</v>
      </c>
      <c r="E214" s="242">
        <v>8313.0400000000009</v>
      </c>
      <c r="F214" s="52">
        <f t="shared" si="31"/>
        <v>118.89682356929036</v>
      </c>
    </row>
    <row r="215" spans="1:6" ht="12.75" customHeight="1" x14ac:dyDescent="0.2">
      <c r="A215" s="53">
        <v>35</v>
      </c>
      <c r="B215" s="85" t="s">
        <v>474</v>
      </c>
      <c r="C215" s="50" t="s">
        <v>475</v>
      </c>
      <c r="D215" s="51">
        <f t="shared" ref="D215:E215" si="48">D216+D219+D223</f>
        <v>1524214.49</v>
      </c>
      <c r="E215" s="51">
        <f t="shared" si="48"/>
        <v>2834282.59</v>
      </c>
      <c r="F215" s="52">
        <f t="shared" si="31"/>
        <v>185.95037697089469</v>
      </c>
    </row>
    <row r="216" spans="1:6" ht="12.75" customHeight="1" x14ac:dyDescent="0.2">
      <c r="A216" s="53">
        <v>351</v>
      </c>
      <c r="B216" s="85" t="s">
        <v>476</v>
      </c>
      <c r="C216" s="50" t="s">
        <v>477</v>
      </c>
      <c r="D216" s="51">
        <f t="shared" ref="D216:E216" si="49">SUM(D217:D218)</f>
        <v>649942.94999999995</v>
      </c>
      <c r="E216" s="51">
        <f t="shared" si="49"/>
        <v>1301559.3899999999</v>
      </c>
      <c r="F216" s="52">
        <f t="shared" si="31"/>
        <v>200.25748259904964</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649942.94999999995</v>
      </c>
      <c r="E218" s="242">
        <v>1301559.3899999999</v>
      </c>
      <c r="F218" s="52">
        <f t="shared" si="31"/>
        <v>200.25748259904964</v>
      </c>
    </row>
    <row r="219" spans="1:6" ht="24" x14ac:dyDescent="0.2">
      <c r="A219" s="53">
        <v>352</v>
      </c>
      <c r="B219" s="85" t="s">
        <v>482</v>
      </c>
      <c r="C219" s="50" t="s">
        <v>483</v>
      </c>
      <c r="D219" s="51">
        <f t="shared" ref="D219:E219" si="50">SUM(D220:D222)</f>
        <v>755601.46</v>
      </c>
      <c r="E219" s="51">
        <f t="shared" si="50"/>
        <v>1481252.75</v>
      </c>
      <c r="F219" s="52">
        <f t="shared" si="31"/>
        <v>196.03624773303113</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432992.45</v>
      </c>
      <c r="E221" s="242">
        <v>1145199.78</v>
      </c>
      <c r="F221" s="52">
        <f t="shared" si="31"/>
        <v>264.48493039543763</v>
      </c>
    </row>
    <row r="222" spans="1:6" ht="12.75" customHeight="1" x14ac:dyDescent="0.2">
      <c r="A222" s="53">
        <v>3523</v>
      </c>
      <c r="B222" s="85" t="s">
        <v>488</v>
      </c>
      <c r="C222" s="50" t="s">
        <v>489</v>
      </c>
      <c r="D222" s="242">
        <v>322609.01</v>
      </c>
      <c r="E222" s="242">
        <v>336052.97</v>
      </c>
      <c r="F222" s="52">
        <f t="shared" si="31"/>
        <v>104.16726116855817</v>
      </c>
    </row>
    <row r="223" spans="1:6" ht="24" x14ac:dyDescent="0.2">
      <c r="A223" s="53" t="s">
        <v>490</v>
      </c>
      <c r="B223" s="85" t="s">
        <v>491</v>
      </c>
      <c r="C223" s="50" t="s">
        <v>490</v>
      </c>
      <c r="D223" s="242">
        <v>118670.08</v>
      </c>
      <c r="E223" s="242">
        <v>51470.45</v>
      </c>
      <c r="F223" s="52">
        <f t="shared" si="31"/>
        <v>43.372727144028211</v>
      </c>
    </row>
    <row r="224" spans="1:6" ht="24" x14ac:dyDescent="0.2">
      <c r="A224" s="53">
        <v>36</v>
      </c>
      <c r="B224" s="85" t="s">
        <v>492</v>
      </c>
      <c r="C224" s="50" t="s">
        <v>493</v>
      </c>
      <c r="D224" s="51">
        <f t="shared" ref="D224:E224" si="51">D225+D228+D231+D236+D240+D244+D247</f>
        <v>4195469.08</v>
      </c>
      <c r="E224" s="51">
        <f t="shared" si="51"/>
        <v>4255102.1300000008</v>
      </c>
      <c r="F224" s="52">
        <f t="shared" ref="F224:F235" si="52">IF(D224&lt;&gt;0,IF(E224/D224&gt;=100,"&gt;&gt;100",E224/D224*100),"-")</f>
        <v>101.42136788194374</v>
      </c>
    </row>
    <row r="225" spans="1:6" ht="12.75" customHeight="1" x14ac:dyDescent="0.2">
      <c r="A225" s="53">
        <v>361</v>
      </c>
      <c r="B225" s="85" t="s">
        <v>494</v>
      </c>
      <c r="C225" s="50" t="s">
        <v>495</v>
      </c>
      <c r="D225" s="51">
        <f t="shared" ref="D225:E225" si="53">SUM(D226:D227)</f>
        <v>157664.09</v>
      </c>
      <c r="E225" s="51">
        <f t="shared" si="53"/>
        <v>39848.199999999997</v>
      </c>
      <c r="F225" s="52">
        <f t="shared" si="52"/>
        <v>25.274112830638856</v>
      </c>
    </row>
    <row r="226" spans="1:6" ht="12.75" customHeight="1" x14ac:dyDescent="0.2">
      <c r="A226" s="53">
        <v>3611</v>
      </c>
      <c r="B226" s="85" t="s">
        <v>496</v>
      </c>
      <c r="C226" s="50" t="s">
        <v>497</v>
      </c>
      <c r="D226" s="242">
        <v>157664.09</v>
      </c>
      <c r="E226" s="242">
        <v>39848.199999999997</v>
      </c>
      <c r="F226" s="52">
        <f t="shared" si="52"/>
        <v>25.274112830638856</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45124</v>
      </c>
      <c r="E228" s="51">
        <f t="shared" si="54"/>
        <v>22562</v>
      </c>
      <c r="F228" s="52">
        <f t="shared" si="52"/>
        <v>50</v>
      </c>
    </row>
    <row r="229" spans="1:6" ht="12.75" customHeight="1" x14ac:dyDescent="0.2">
      <c r="A229" s="53">
        <v>3621</v>
      </c>
      <c r="B229" s="85" t="s">
        <v>502</v>
      </c>
      <c r="C229" s="50" t="s">
        <v>503</v>
      </c>
      <c r="D229" s="242">
        <v>45124</v>
      </c>
      <c r="E229" s="242">
        <v>22562</v>
      </c>
      <c r="F229" s="52">
        <f t="shared" si="52"/>
        <v>50</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2853478.29</v>
      </c>
      <c r="E231" s="51">
        <f t="shared" si="55"/>
        <v>2933599.43</v>
      </c>
      <c r="F231" s="52">
        <f t="shared" si="52"/>
        <v>102.80784123295363</v>
      </c>
    </row>
    <row r="232" spans="1:6" ht="12.75" customHeight="1" x14ac:dyDescent="0.2">
      <c r="A232" s="53">
        <v>3631</v>
      </c>
      <c r="B232" s="85" t="s">
        <v>508</v>
      </c>
      <c r="C232" s="50" t="s">
        <v>509</v>
      </c>
      <c r="D232" s="242">
        <v>1866030.99</v>
      </c>
      <c r="E232" s="242">
        <v>1784414.1</v>
      </c>
      <c r="F232" s="52">
        <f t="shared" si="52"/>
        <v>95.626177140820161</v>
      </c>
    </row>
    <row r="233" spans="1:6" ht="12.75" customHeight="1" x14ac:dyDescent="0.2">
      <c r="A233" s="53">
        <v>3632</v>
      </c>
      <c r="B233" s="85" t="s">
        <v>510</v>
      </c>
      <c r="C233" s="50" t="s">
        <v>511</v>
      </c>
      <c r="D233" s="242">
        <v>987447.3</v>
      </c>
      <c r="E233" s="242">
        <v>1149185.33</v>
      </c>
      <c r="F233" s="52">
        <f t="shared" si="52"/>
        <v>116.37940880490534</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428533.35</v>
      </c>
      <c r="E236" s="51">
        <f t="shared" si="56"/>
        <v>386028.38</v>
      </c>
      <c r="F236" s="52">
        <f t="shared" ref="F236:F239" si="57">IF(D236&lt;&gt;0,IF(E236/D236&gt;=100,"&gt;&gt;100",E236/D236*100),"-")</f>
        <v>90.081292389495488</v>
      </c>
    </row>
    <row r="237" spans="1:6" ht="12.75" customHeight="1" x14ac:dyDescent="0.2">
      <c r="A237" s="53" t="s">
        <v>518</v>
      </c>
      <c r="B237" s="85" t="s">
        <v>519</v>
      </c>
      <c r="C237" s="50" t="s">
        <v>518</v>
      </c>
      <c r="D237" s="242">
        <v>244257.12</v>
      </c>
      <c r="E237" s="242">
        <v>291832.59000000003</v>
      </c>
      <c r="F237" s="52">
        <f t="shared" si="57"/>
        <v>119.47761850299389</v>
      </c>
    </row>
    <row r="238" spans="1:6" ht="12.75" customHeight="1" x14ac:dyDescent="0.2">
      <c r="A238" s="53" t="s">
        <v>520</v>
      </c>
      <c r="B238" s="85" t="s">
        <v>521</v>
      </c>
      <c r="C238" s="50" t="s">
        <v>520</v>
      </c>
      <c r="D238" s="242">
        <v>184276.23</v>
      </c>
      <c r="E238" s="242">
        <v>94195.79</v>
      </c>
      <c r="F238" s="52">
        <f t="shared" si="57"/>
        <v>51.116625296708094</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710669.35000000009</v>
      </c>
      <c r="E244" s="51">
        <f t="shared" si="60"/>
        <v>873064.12000000011</v>
      </c>
      <c r="F244" s="52">
        <f t="shared" ref="F244:F251" si="61">IF(D244&lt;&gt;0,IF(E244/D244&gt;=100,"&gt;&gt;100",E244/D244*100),"-")</f>
        <v>122.85096015467671</v>
      </c>
    </row>
    <row r="245" spans="1:6" ht="12.75" customHeight="1" x14ac:dyDescent="0.2">
      <c r="A245" s="53" t="s">
        <v>534</v>
      </c>
      <c r="B245" s="85" t="s">
        <v>535</v>
      </c>
      <c r="C245" s="50" t="s">
        <v>534</v>
      </c>
      <c r="D245" s="242">
        <v>478042.03</v>
      </c>
      <c r="E245" s="242">
        <v>566088.68000000005</v>
      </c>
      <c r="F245" s="52">
        <f t="shared" si="61"/>
        <v>118.41818176531464</v>
      </c>
    </row>
    <row r="246" spans="1:6" ht="12.75" customHeight="1" x14ac:dyDescent="0.2">
      <c r="A246" s="53" t="s">
        <v>536</v>
      </c>
      <c r="B246" s="85" t="s">
        <v>537</v>
      </c>
      <c r="C246" s="50" t="s">
        <v>536</v>
      </c>
      <c r="D246" s="242">
        <v>232627.32</v>
      </c>
      <c r="E246" s="242">
        <v>306975.44</v>
      </c>
      <c r="F246" s="52">
        <f t="shared" si="61"/>
        <v>131.96018421224127</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1718661.6099999999</v>
      </c>
      <c r="E252" s="51">
        <f t="shared" si="63"/>
        <v>2009756.1099999999</v>
      </c>
      <c r="F252" s="52">
        <f t="shared" ref="F252:F258" si="64">IF(D252&lt;&gt;0,IF(E252/D252&gt;=100,"&gt;&gt;100",E252/D252*100),"-")</f>
        <v>116.93727830459891</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1718661.6099999999</v>
      </c>
      <c r="E259" s="51">
        <f t="shared" si="66"/>
        <v>2009756.1099999999</v>
      </c>
      <c r="F259" s="52">
        <f t="shared" ref="F259:F262" si="67">IF(D259&lt;&gt;0,IF(E259/D259&gt;=100,"&gt;&gt;100",E259/D259*100),"-")</f>
        <v>116.93727830459891</v>
      </c>
    </row>
    <row r="260" spans="1:6" ht="12.75" customHeight="1" x14ac:dyDescent="0.2">
      <c r="A260" s="53">
        <v>3721</v>
      </c>
      <c r="B260" s="85" t="s">
        <v>560</v>
      </c>
      <c r="C260" s="50" t="s">
        <v>561</v>
      </c>
      <c r="D260" s="242">
        <v>1180667.21</v>
      </c>
      <c r="E260" s="242">
        <v>1372857.43</v>
      </c>
      <c r="F260" s="52">
        <f t="shared" si="67"/>
        <v>116.27810261623171</v>
      </c>
    </row>
    <row r="261" spans="1:6" ht="12.75" customHeight="1" x14ac:dyDescent="0.2">
      <c r="A261" s="53">
        <v>3722</v>
      </c>
      <c r="B261" s="85" t="s">
        <v>562</v>
      </c>
      <c r="C261" s="50" t="s">
        <v>563</v>
      </c>
      <c r="D261" s="242">
        <v>537994.4</v>
      </c>
      <c r="E261" s="242">
        <v>636898.68000000005</v>
      </c>
      <c r="F261" s="52">
        <f t="shared" si="67"/>
        <v>118.38388652372591</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3791794.9100000006</v>
      </c>
      <c r="E263" s="51">
        <f t="shared" si="68"/>
        <v>3976119.0600000005</v>
      </c>
      <c r="F263" s="52">
        <f t="shared" ref="F263:F267" si="69">IF(D263&lt;&gt;0,IF(E263/D263&gt;=100,"&gt;&gt;100",E263/D263*100),"-")</f>
        <v>104.86113184850497</v>
      </c>
    </row>
    <row r="264" spans="1:6" ht="12.75" customHeight="1" x14ac:dyDescent="0.2">
      <c r="A264" s="53">
        <v>381</v>
      </c>
      <c r="B264" s="85" t="s">
        <v>568</v>
      </c>
      <c r="C264" s="50" t="s">
        <v>569</v>
      </c>
      <c r="D264" s="51">
        <f t="shared" ref="D264:E264" si="70">SUM(D265:D267)</f>
        <v>3362522.45</v>
      </c>
      <c r="E264" s="51">
        <f t="shared" si="70"/>
        <v>3520297.1500000004</v>
      </c>
      <c r="F264" s="52">
        <f t="shared" si="69"/>
        <v>104.69215305908219</v>
      </c>
    </row>
    <row r="265" spans="1:6" ht="12.75" customHeight="1" x14ac:dyDescent="0.2">
      <c r="A265" s="53">
        <v>3811</v>
      </c>
      <c r="B265" s="85" t="s">
        <v>570</v>
      </c>
      <c r="C265" s="50" t="s">
        <v>571</v>
      </c>
      <c r="D265" s="242">
        <v>2954640.37</v>
      </c>
      <c r="E265" s="242">
        <v>3319037.75</v>
      </c>
      <c r="F265" s="52">
        <f t="shared" si="69"/>
        <v>112.33305358242296</v>
      </c>
    </row>
    <row r="266" spans="1:6" ht="12.75" customHeight="1" x14ac:dyDescent="0.2">
      <c r="A266" s="53">
        <v>3812</v>
      </c>
      <c r="B266" s="85" t="s">
        <v>572</v>
      </c>
      <c r="C266" s="50" t="s">
        <v>573</v>
      </c>
      <c r="D266" s="242">
        <v>48111.07</v>
      </c>
      <c r="E266" s="242">
        <v>47511.64</v>
      </c>
      <c r="F266" s="52">
        <f t="shared" si="69"/>
        <v>98.754070528882437</v>
      </c>
    </row>
    <row r="267" spans="1:6" ht="12.75" customHeight="1" x14ac:dyDescent="0.2">
      <c r="A267" s="53" t="s">
        <v>574</v>
      </c>
      <c r="B267" s="85" t="s">
        <v>575</v>
      </c>
      <c r="C267" s="50" t="s">
        <v>574</v>
      </c>
      <c r="D267" s="242">
        <v>359771.01</v>
      </c>
      <c r="E267" s="242">
        <v>153747.76</v>
      </c>
      <c r="F267" s="52">
        <f t="shared" si="69"/>
        <v>42.73489406497761</v>
      </c>
    </row>
    <row r="268" spans="1:6" ht="12.75" customHeight="1" x14ac:dyDescent="0.2">
      <c r="A268" s="53">
        <v>382</v>
      </c>
      <c r="B268" s="86" t="s">
        <v>576</v>
      </c>
      <c r="C268" s="50" t="s">
        <v>577</v>
      </c>
      <c r="D268" s="51">
        <f t="shared" ref="D268:E268" si="71">SUM(D269:D272)</f>
        <v>366705.24</v>
      </c>
      <c r="E268" s="51">
        <f t="shared" si="71"/>
        <v>360999.1</v>
      </c>
      <c r="F268" s="52">
        <f t="shared" ref="F268:F272" si="72">IF(D268&lt;&gt;0,IF(E268/D268&gt;=100,"&gt;&gt;100",E268/D268*100),"-")</f>
        <v>98.443943697123061</v>
      </c>
    </row>
    <row r="269" spans="1:6" ht="12.75" customHeight="1" x14ac:dyDescent="0.2">
      <c r="A269" s="53">
        <v>3821</v>
      </c>
      <c r="B269" s="85" t="s">
        <v>578</v>
      </c>
      <c r="C269" s="50" t="s">
        <v>579</v>
      </c>
      <c r="D269" s="242">
        <v>358824.24</v>
      </c>
      <c r="E269" s="242">
        <v>352363</v>
      </c>
      <c r="F269" s="52">
        <f t="shared" si="72"/>
        <v>98.199330123293791</v>
      </c>
    </row>
    <row r="270" spans="1:6" ht="12.75" customHeight="1" x14ac:dyDescent="0.2">
      <c r="A270" s="53">
        <v>3822</v>
      </c>
      <c r="B270" s="85" t="s">
        <v>580</v>
      </c>
      <c r="C270" s="50" t="s">
        <v>581</v>
      </c>
      <c r="D270" s="242">
        <v>7881</v>
      </c>
      <c r="E270" s="242">
        <v>8636.1</v>
      </c>
      <c r="F270" s="52">
        <f t="shared" si="72"/>
        <v>109.58127141225734</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12567.220000000001</v>
      </c>
      <c r="E273" s="51">
        <f t="shared" si="73"/>
        <v>44322.81</v>
      </c>
      <c r="F273" s="52">
        <f t="shared" ref="F273:F284" si="74">IF(D273&lt;&gt;0,IF(E273/D273&gt;=100,"&gt;&gt;100",E273/D273*100),"-")</f>
        <v>352.68587643090513</v>
      </c>
    </row>
    <row r="274" spans="1:6" ht="12.75" customHeight="1" x14ac:dyDescent="0.2">
      <c r="A274" s="53">
        <v>3831</v>
      </c>
      <c r="B274" s="85" t="s">
        <v>588</v>
      </c>
      <c r="C274" s="50" t="s">
        <v>589</v>
      </c>
      <c r="D274" s="242">
        <v>5982.58</v>
      </c>
      <c r="E274" s="242">
        <v>37768.17</v>
      </c>
      <c r="F274" s="52">
        <f t="shared" si="74"/>
        <v>631.30238124688674</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6554.64</v>
      </c>
      <c r="E276" s="242">
        <v>6554.64</v>
      </c>
      <c r="F276" s="52">
        <f t="shared" si="74"/>
        <v>100</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30</v>
      </c>
      <c r="E278" s="242">
        <v>0</v>
      </c>
      <c r="F278" s="52">
        <f t="shared" si="74"/>
        <v>0</v>
      </c>
    </row>
    <row r="279" spans="1:6" ht="12.75" customHeight="1" x14ac:dyDescent="0.2">
      <c r="A279" s="53">
        <v>386</v>
      </c>
      <c r="B279" s="86" t="s">
        <v>597</v>
      </c>
      <c r="C279" s="50" t="s">
        <v>598</v>
      </c>
      <c r="D279" s="51">
        <f t="shared" ref="D279:E279" si="75">SUM(D280:D284)</f>
        <v>50000</v>
      </c>
      <c r="E279" s="51">
        <f t="shared" si="75"/>
        <v>50500</v>
      </c>
      <c r="F279" s="52">
        <f t="shared" si="74"/>
        <v>101</v>
      </c>
    </row>
    <row r="280" spans="1:6" ht="24" x14ac:dyDescent="0.2">
      <c r="A280" s="53">
        <v>3861</v>
      </c>
      <c r="B280" s="85" t="s">
        <v>599</v>
      </c>
      <c r="C280" s="50" t="s">
        <v>600</v>
      </c>
      <c r="D280" s="242">
        <v>50000</v>
      </c>
      <c r="E280" s="242">
        <v>47500</v>
      </c>
      <c r="F280" s="52">
        <f t="shared" si="74"/>
        <v>95</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3000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207886092.85000002</v>
      </c>
      <c r="E289" s="51">
        <f t="shared" si="79"/>
        <v>228507756.66000003</v>
      </c>
      <c r="F289" s="52">
        <f t="shared" si="76"/>
        <v>109.91969377426298</v>
      </c>
    </row>
    <row r="290" spans="1:6" ht="12.75" customHeight="1" x14ac:dyDescent="0.2">
      <c r="A290" s="53" t="s">
        <v>609</v>
      </c>
      <c r="B290" s="85" t="s">
        <v>620</v>
      </c>
      <c r="C290" s="50" t="s">
        <v>621</v>
      </c>
      <c r="D290" s="51">
        <f>IF(D6&gt;=D289,D6-D289,0)</f>
        <v>18483540.139999956</v>
      </c>
      <c r="E290" s="51">
        <f>IF(E6&gt;=E289,E6-E289,0)</f>
        <v>34428196.090000004</v>
      </c>
      <c r="F290" s="52">
        <f t="shared" si="76"/>
        <v>186.26408052370041</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424829.32</v>
      </c>
      <c r="E292" s="242">
        <v>9486943.040000001</v>
      </c>
      <c r="F292" s="52">
        <f t="shared" si="76"/>
        <v>2233.1187122395418</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11877836.09</v>
      </c>
      <c r="E294" s="242">
        <v>7596332.3399999999</v>
      </c>
      <c r="F294" s="52">
        <f t="shared" si="76"/>
        <v>63.953840433910216</v>
      </c>
    </row>
    <row r="295" spans="1:6" ht="24" x14ac:dyDescent="0.2">
      <c r="A295" s="53">
        <v>9661</v>
      </c>
      <c r="B295" s="85" t="s">
        <v>630</v>
      </c>
      <c r="C295" s="50" t="s">
        <v>631</v>
      </c>
      <c r="D295" s="242">
        <v>675099.93</v>
      </c>
      <c r="E295" s="242">
        <v>498212.7</v>
      </c>
      <c r="F295" s="52">
        <f t="shared" si="76"/>
        <v>73.798363451170843</v>
      </c>
    </row>
    <row r="296" spans="1:6" ht="12.75" customHeight="1" x14ac:dyDescent="0.2">
      <c r="A296" s="55" t="s">
        <v>632</v>
      </c>
      <c r="B296" s="233" t="s">
        <v>633</v>
      </c>
      <c r="C296" s="56" t="s">
        <v>632</v>
      </c>
      <c r="D296" s="243">
        <v>4137604.98</v>
      </c>
      <c r="E296" s="243">
        <v>4664343.92</v>
      </c>
      <c r="F296" s="57">
        <f t="shared" si="76"/>
        <v>112.73052750434383</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278442.31</v>
      </c>
      <c r="E298" s="51">
        <f t="shared" si="80"/>
        <v>451777.74000000005</v>
      </c>
      <c r="F298" s="52">
        <f t="shared" ref="F298:F418" si="81">IF(D298&lt;&gt;0,IF(E298/D298&gt;=100,"&gt;&gt;100",E298/D298*100),"-")</f>
        <v>162.25182875404246</v>
      </c>
    </row>
    <row r="299" spans="1:6" ht="12.75" customHeight="1" x14ac:dyDescent="0.2">
      <c r="A299" s="53">
        <v>71</v>
      </c>
      <c r="B299" s="85" t="s">
        <v>637</v>
      </c>
      <c r="C299" s="50" t="s">
        <v>638</v>
      </c>
      <c r="D299" s="51">
        <f t="shared" ref="D299:E299" si="82">D300+D304</f>
        <v>148236.89000000001</v>
      </c>
      <c r="E299" s="51">
        <f t="shared" si="82"/>
        <v>156983.70000000001</v>
      </c>
      <c r="F299" s="52">
        <f t="shared" si="81"/>
        <v>105.90056226894669</v>
      </c>
    </row>
    <row r="300" spans="1:6" ht="24" x14ac:dyDescent="0.2">
      <c r="A300" s="53">
        <v>711</v>
      </c>
      <c r="B300" s="85" t="s">
        <v>639</v>
      </c>
      <c r="C300" s="50" t="s">
        <v>640</v>
      </c>
      <c r="D300" s="51">
        <f t="shared" ref="D300:E300" si="83">SUM(D301:D303)</f>
        <v>148236.89000000001</v>
      </c>
      <c r="E300" s="51">
        <f t="shared" si="83"/>
        <v>156983.70000000001</v>
      </c>
      <c r="F300" s="52">
        <f t="shared" si="81"/>
        <v>105.90056226894669</v>
      </c>
    </row>
    <row r="301" spans="1:6" ht="12.75" customHeight="1" x14ac:dyDescent="0.2">
      <c r="A301" s="53">
        <v>7111</v>
      </c>
      <c r="B301" s="85" t="s">
        <v>641</v>
      </c>
      <c r="C301" s="50" t="s">
        <v>642</v>
      </c>
      <c r="D301" s="242">
        <v>148236.89000000001</v>
      </c>
      <c r="E301" s="242">
        <v>156983.70000000001</v>
      </c>
      <c r="F301" s="52">
        <f t="shared" si="81"/>
        <v>105.90056226894669</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130205.42</v>
      </c>
      <c r="E311" s="51">
        <f t="shared" si="85"/>
        <v>294794.04000000004</v>
      </c>
      <c r="F311" s="52">
        <f t="shared" si="81"/>
        <v>226.40688843828468</v>
      </c>
    </row>
    <row r="312" spans="1:6" ht="12.75" customHeight="1" x14ac:dyDescent="0.2">
      <c r="A312" s="53">
        <v>721</v>
      </c>
      <c r="B312" s="85" t="s">
        <v>663</v>
      </c>
      <c r="C312" s="50" t="s">
        <v>664</v>
      </c>
      <c r="D312" s="51">
        <f t="shared" ref="D312:E312" si="86">SUM(D313:D316)</f>
        <v>82972.899999999994</v>
      </c>
      <c r="E312" s="51">
        <f t="shared" si="86"/>
        <v>251302.26</v>
      </c>
      <c r="F312" s="52">
        <f t="shared" si="81"/>
        <v>302.87269698901696</v>
      </c>
    </row>
    <row r="313" spans="1:6" ht="12.75" customHeight="1" x14ac:dyDescent="0.2">
      <c r="A313" s="53">
        <v>7211</v>
      </c>
      <c r="B313" s="85" t="s">
        <v>665</v>
      </c>
      <c r="C313" s="50" t="s">
        <v>666</v>
      </c>
      <c r="D313" s="242">
        <v>42985.54</v>
      </c>
      <c r="E313" s="242">
        <v>170990.26</v>
      </c>
      <c r="F313" s="52">
        <f t="shared" si="81"/>
        <v>397.78553439133253</v>
      </c>
    </row>
    <row r="314" spans="1:6" ht="12.75" customHeight="1" x14ac:dyDescent="0.2">
      <c r="A314" s="53">
        <v>7212</v>
      </c>
      <c r="B314" s="85" t="s">
        <v>667</v>
      </c>
      <c r="C314" s="50" t="s">
        <v>668</v>
      </c>
      <c r="D314" s="242">
        <v>39987.360000000001</v>
      </c>
      <c r="E314" s="242">
        <v>80312</v>
      </c>
      <c r="F314" s="52">
        <f t="shared" si="81"/>
        <v>200.84346653542519</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37048.92</v>
      </c>
      <c r="E317" s="51">
        <f t="shared" si="87"/>
        <v>3834.12</v>
      </c>
      <c r="F317" s="52">
        <f t="shared" si="81"/>
        <v>10.348803689824157</v>
      </c>
    </row>
    <row r="318" spans="1:6" ht="12.75" customHeight="1" x14ac:dyDescent="0.2">
      <c r="A318" s="53">
        <v>7221</v>
      </c>
      <c r="B318" s="85" t="s">
        <v>675</v>
      </c>
      <c r="C318" s="50" t="s">
        <v>676</v>
      </c>
      <c r="D318" s="242">
        <v>112</v>
      </c>
      <c r="E318" s="242">
        <v>2173.12</v>
      </c>
      <c r="F318" s="52">
        <f t="shared" si="81"/>
        <v>1940.285714285714</v>
      </c>
    </row>
    <row r="319" spans="1:6" ht="12.75" customHeight="1" x14ac:dyDescent="0.2">
      <c r="A319" s="53">
        <v>7222</v>
      </c>
      <c r="B319" s="85" t="s">
        <v>677</v>
      </c>
      <c r="C319" s="50" t="s">
        <v>678</v>
      </c>
      <c r="D319" s="242">
        <v>295</v>
      </c>
      <c r="E319" s="242">
        <v>360</v>
      </c>
      <c r="F319" s="52">
        <f t="shared" si="81"/>
        <v>122.03389830508475</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6043.92</v>
      </c>
      <c r="E321" s="242">
        <v>0</v>
      </c>
      <c r="F321" s="52">
        <f t="shared" si="81"/>
        <v>0</v>
      </c>
    </row>
    <row r="322" spans="1:6" ht="12.75" customHeight="1" x14ac:dyDescent="0.2">
      <c r="A322" s="53">
        <v>7225</v>
      </c>
      <c r="B322" s="85" t="s">
        <v>683</v>
      </c>
      <c r="C322" s="50" t="s">
        <v>684</v>
      </c>
      <c r="D322" s="242">
        <v>17896</v>
      </c>
      <c r="E322" s="242">
        <v>250</v>
      </c>
      <c r="F322" s="52">
        <f t="shared" si="81"/>
        <v>1.3969602145730891</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12702</v>
      </c>
      <c r="E324" s="242">
        <v>1051</v>
      </c>
      <c r="F324" s="52">
        <f t="shared" si="81"/>
        <v>8.2742875137773577</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10183.6</v>
      </c>
      <c r="E326" s="51">
        <f t="shared" si="88"/>
        <v>39657.660000000003</v>
      </c>
      <c r="F326" s="52">
        <f t="shared" si="81"/>
        <v>389.42672532306852</v>
      </c>
    </row>
    <row r="327" spans="1:6" ht="12.75" customHeight="1" x14ac:dyDescent="0.2">
      <c r="A327" s="53">
        <v>7231</v>
      </c>
      <c r="B327" s="85" t="s">
        <v>693</v>
      </c>
      <c r="C327" s="50" t="s">
        <v>694</v>
      </c>
      <c r="D327" s="242">
        <v>10183.6</v>
      </c>
      <c r="E327" s="242">
        <v>39657.660000000003</v>
      </c>
      <c r="F327" s="52">
        <f t="shared" si="81"/>
        <v>389.42672532306852</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22788513.240000002</v>
      </c>
      <c r="E350" s="51">
        <f t="shared" si="95"/>
        <v>20718884.07</v>
      </c>
      <c r="F350" s="52">
        <f t="shared" si="81"/>
        <v>90.918103571727343</v>
      </c>
    </row>
    <row r="351" spans="1:6" ht="12.75" customHeight="1" x14ac:dyDescent="0.2">
      <c r="A351" s="53">
        <v>41</v>
      </c>
      <c r="B351" s="85" t="s">
        <v>741</v>
      </c>
      <c r="C351" s="50" t="s">
        <v>742</v>
      </c>
      <c r="D351" s="51">
        <f t="shared" ref="D351:E351" si="96">D352+D356</f>
        <v>260619.07</v>
      </c>
      <c r="E351" s="51">
        <f t="shared" si="96"/>
        <v>204706.85</v>
      </c>
      <c r="F351" s="52">
        <f t="shared" si="81"/>
        <v>78.546381889859404</v>
      </c>
    </row>
    <row r="352" spans="1:6" ht="12.75" customHeight="1" x14ac:dyDescent="0.2">
      <c r="A352" s="53">
        <v>411</v>
      </c>
      <c r="B352" s="85" t="s">
        <v>743</v>
      </c>
      <c r="C352" s="50" t="s">
        <v>744</v>
      </c>
      <c r="D352" s="51">
        <f t="shared" ref="D352:E352" si="97">SUM(D353:D355)</f>
        <v>1600</v>
      </c>
      <c r="E352" s="51">
        <f t="shared" si="97"/>
        <v>190000</v>
      </c>
      <c r="F352" s="52" t="str">
        <f t="shared" si="81"/>
        <v>&gt;&gt;100</v>
      </c>
    </row>
    <row r="353" spans="1:6" ht="12.75" customHeight="1" x14ac:dyDescent="0.2">
      <c r="A353" s="53">
        <v>4111</v>
      </c>
      <c r="B353" s="85" t="s">
        <v>641</v>
      </c>
      <c r="C353" s="50" t="s">
        <v>745</v>
      </c>
      <c r="D353" s="242">
        <v>1600</v>
      </c>
      <c r="E353" s="242">
        <v>190000</v>
      </c>
      <c r="F353" s="52" t="str">
        <f t="shared" si="81"/>
        <v>&gt;&gt;100</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259019.07</v>
      </c>
      <c r="E356" s="51">
        <f t="shared" si="98"/>
        <v>14706.85</v>
      </c>
      <c r="F356" s="52">
        <f t="shared" si="81"/>
        <v>5.6779024030933325</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255012.48000000001</v>
      </c>
      <c r="E359" s="242">
        <v>12006.85</v>
      </c>
      <c r="F359" s="52">
        <f t="shared" si="81"/>
        <v>4.7083381958404544</v>
      </c>
    </row>
    <row r="360" spans="1:6" ht="12.75" customHeight="1" x14ac:dyDescent="0.2">
      <c r="A360" s="53">
        <v>4124</v>
      </c>
      <c r="B360" s="85" t="s">
        <v>655</v>
      </c>
      <c r="C360" s="50" t="s">
        <v>754</v>
      </c>
      <c r="D360" s="242">
        <v>0</v>
      </c>
      <c r="E360" s="242">
        <v>2700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4006.59</v>
      </c>
      <c r="E362" s="242">
        <v>0</v>
      </c>
      <c r="F362" s="52">
        <f t="shared" si="81"/>
        <v>0</v>
      </c>
    </row>
    <row r="363" spans="1:6" ht="24" x14ac:dyDescent="0.2">
      <c r="A363" s="53">
        <v>42</v>
      </c>
      <c r="B363" s="232" t="s">
        <v>757</v>
      </c>
      <c r="C363" s="50" t="s">
        <v>758</v>
      </c>
      <c r="D363" s="51">
        <f t="shared" ref="D363:E363" si="99">D364+D369+D378+D383+D388+D391</f>
        <v>20051492.850000001</v>
      </c>
      <c r="E363" s="51">
        <f t="shared" si="99"/>
        <v>18569702.640000001</v>
      </c>
      <c r="F363" s="52">
        <f t="shared" si="81"/>
        <v>92.610075364039531</v>
      </c>
    </row>
    <row r="364" spans="1:6" ht="12.75" customHeight="1" x14ac:dyDescent="0.2">
      <c r="A364" s="53">
        <v>421</v>
      </c>
      <c r="B364" s="85" t="s">
        <v>759</v>
      </c>
      <c r="C364" s="50" t="s">
        <v>760</v>
      </c>
      <c r="D364" s="51">
        <f t="shared" ref="D364:E364" si="100">SUM(D365:D368)</f>
        <v>11290656.85</v>
      </c>
      <c r="E364" s="51">
        <f t="shared" si="100"/>
        <v>12472535.689999999</v>
      </c>
      <c r="F364" s="52">
        <f t="shared" si="81"/>
        <v>110.4677598097404</v>
      </c>
    </row>
    <row r="365" spans="1:6" ht="12.75" customHeight="1" x14ac:dyDescent="0.2">
      <c r="A365" s="53">
        <v>4211</v>
      </c>
      <c r="B365" s="85" t="s">
        <v>665</v>
      </c>
      <c r="C365" s="50" t="s">
        <v>761</v>
      </c>
      <c r="D365" s="242">
        <v>0</v>
      </c>
      <c r="E365" s="242">
        <v>27225.77</v>
      </c>
      <c r="F365" s="52" t="str">
        <f t="shared" si="81"/>
        <v>-</v>
      </c>
    </row>
    <row r="366" spans="1:6" ht="12.75" customHeight="1" x14ac:dyDescent="0.2">
      <c r="A366" s="53">
        <v>4212</v>
      </c>
      <c r="B366" s="85" t="s">
        <v>667</v>
      </c>
      <c r="C366" s="50" t="s">
        <v>762</v>
      </c>
      <c r="D366" s="242">
        <v>10180482.32</v>
      </c>
      <c r="E366" s="242">
        <v>8062080.8499999996</v>
      </c>
      <c r="F366" s="52">
        <f t="shared" si="81"/>
        <v>79.191541192126934</v>
      </c>
    </row>
    <row r="367" spans="1:6" ht="12.75" customHeight="1" x14ac:dyDescent="0.2">
      <c r="A367" s="53">
        <v>4213</v>
      </c>
      <c r="B367" s="85" t="s">
        <v>669</v>
      </c>
      <c r="C367" s="50" t="s">
        <v>763</v>
      </c>
      <c r="D367" s="242">
        <v>3625</v>
      </c>
      <c r="E367" s="242">
        <v>0</v>
      </c>
      <c r="F367" s="52">
        <f t="shared" si="81"/>
        <v>0</v>
      </c>
    </row>
    <row r="368" spans="1:6" ht="12.75" customHeight="1" x14ac:dyDescent="0.2">
      <c r="A368" s="53">
        <v>4214</v>
      </c>
      <c r="B368" s="85" t="s">
        <v>671</v>
      </c>
      <c r="C368" s="50" t="s">
        <v>764</v>
      </c>
      <c r="D368" s="242">
        <v>1106549.53</v>
      </c>
      <c r="E368" s="242">
        <v>4383229.07</v>
      </c>
      <c r="F368" s="52">
        <f t="shared" si="81"/>
        <v>396.11684349999229</v>
      </c>
    </row>
    <row r="369" spans="1:6" ht="12.75" customHeight="1" x14ac:dyDescent="0.2">
      <c r="A369" s="53">
        <v>422</v>
      </c>
      <c r="B369" s="85" t="s">
        <v>765</v>
      </c>
      <c r="C369" s="50" t="s">
        <v>766</v>
      </c>
      <c r="D369" s="51">
        <f t="shared" ref="D369:E369" si="101">SUM(D370:D377)</f>
        <v>7566843.6200000001</v>
      </c>
      <c r="E369" s="51">
        <f t="shared" si="101"/>
        <v>3658381.9400000004</v>
      </c>
      <c r="F369" s="52">
        <f t="shared" si="81"/>
        <v>48.347529349364308</v>
      </c>
    </row>
    <row r="370" spans="1:6" ht="12.75" customHeight="1" x14ac:dyDescent="0.2">
      <c r="A370" s="53">
        <v>4221</v>
      </c>
      <c r="B370" s="85" t="s">
        <v>675</v>
      </c>
      <c r="C370" s="50" t="s">
        <v>767</v>
      </c>
      <c r="D370" s="242">
        <v>2937645.19</v>
      </c>
      <c r="E370" s="242">
        <v>1917154.34</v>
      </c>
      <c r="F370" s="52">
        <f t="shared" si="81"/>
        <v>65.261602950763432</v>
      </c>
    </row>
    <row r="371" spans="1:6" ht="12.75" customHeight="1" x14ac:dyDescent="0.2">
      <c r="A371" s="53">
        <v>4222</v>
      </c>
      <c r="B371" s="85" t="s">
        <v>768</v>
      </c>
      <c r="C371" s="50" t="s">
        <v>769</v>
      </c>
      <c r="D371" s="242">
        <v>84572.9</v>
      </c>
      <c r="E371" s="242">
        <v>38013.949999999997</v>
      </c>
      <c r="F371" s="52">
        <f t="shared" si="81"/>
        <v>44.948145327876901</v>
      </c>
    </row>
    <row r="372" spans="1:6" ht="12.75" customHeight="1" x14ac:dyDescent="0.2">
      <c r="A372" s="53">
        <v>4223</v>
      </c>
      <c r="B372" s="85" t="s">
        <v>679</v>
      </c>
      <c r="C372" s="50" t="s">
        <v>770</v>
      </c>
      <c r="D372" s="242">
        <v>224757.18</v>
      </c>
      <c r="E372" s="242">
        <v>188936.68</v>
      </c>
      <c r="F372" s="52">
        <f t="shared" si="81"/>
        <v>84.062578112076324</v>
      </c>
    </row>
    <row r="373" spans="1:6" ht="12.75" customHeight="1" x14ac:dyDescent="0.2">
      <c r="A373" s="53">
        <v>4224</v>
      </c>
      <c r="B373" s="85" t="s">
        <v>681</v>
      </c>
      <c r="C373" s="50" t="s">
        <v>771</v>
      </c>
      <c r="D373" s="242">
        <v>1330848.71</v>
      </c>
      <c r="E373" s="242">
        <v>431785.72</v>
      </c>
      <c r="F373" s="52">
        <f t="shared" si="81"/>
        <v>32.44438806271225</v>
      </c>
    </row>
    <row r="374" spans="1:6" ht="12.75" customHeight="1" x14ac:dyDescent="0.2">
      <c r="A374" s="53">
        <v>4225</v>
      </c>
      <c r="B374" s="85" t="s">
        <v>683</v>
      </c>
      <c r="C374" s="50" t="s">
        <v>772</v>
      </c>
      <c r="D374" s="242">
        <v>56518.53</v>
      </c>
      <c r="E374" s="242">
        <v>61104.31</v>
      </c>
      <c r="F374" s="52">
        <f t="shared" si="81"/>
        <v>108.11376375146347</v>
      </c>
    </row>
    <row r="375" spans="1:6" ht="12.75" customHeight="1" x14ac:dyDescent="0.2">
      <c r="A375" s="53">
        <v>4226</v>
      </c>
      <c r="B375" s="85" t="s">
        <v>685</v>
      </c>
      <c r="C375" s="50" t="s">
        <v>773</v>
      </c>
      <c r="D375" s="242">
        <v>166673.1</v>
      </c>
      <c r="E375" s="242">
        <v>153924.60999999999</v>
      </c>
      <c r="F375" s="52">
        <f t="shared" si="81"/>
        <v>92.351201243631991</v>
      </c>
    </row>
    <row r="376" spans="1:6" ht="12.75" customHeight="1" x14ac:dyDescent="0.2">
      <c r="A376" s="53">
        <v>4227</v>
      </c>
      <c r="B376" s="232" t="s">
        <v>687</v>
      </c>
      <c r="C376" s="50" t="s">
        <v>774</v>
      </c>
      <c r="D376" s="242">
        <v>2765828.01</v>
      </c>
      <c r="E376" s="242">
        <v>867462.33</v>
      </c>
      <c r="F376" s="52">
        <f t="shared" si="81"/>
        <v>31.36356732463636</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654397.25</v>
      </c>
      <c r="E378" s="51">
        <f t="shared" si="102"/>
        <v>1638984.12</v>
      </c>
      <c r="F378" s="52">
        <f t="shared" si="81"/>
        <v>250.45706105885989</v>
      </c>
    </row>
    <row r="379" spans="1:6" ht="12.75" customHeight="1" x14ac:dyDescent="0.2">
      <c r="A379" s="53">
        <v>4231</v>
      </c>
      <c r="B379" s="85" t="s">
        <v>693</v>
      </c>
      <c r="C379" s="50" t="s">
        <v>778</v>
      </c>
      <c r="D379" s="242">
        <v>654397.25</v>
      </c>
      <c r="E379" s="242">
        <v>1638984.12</v>
      </c>
      <c r="F379" s="52">
        <f t="shared" si="81"/>
        <v>250.45706105885989</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476880.17</v>
      </c>
      <c r="E383" s="51">
        <f t="shared" si="103"/>
        <v>600959.06999999995</v>
      </c>
      <c r="F383" s="52">
        <f t="shared" si="81"/>
        <v>126.0188843666953</v>
      </c>
    </row>
    <row r="384" spans="1:6" ht="12.75" customHeight="1" x14ac:dyDescent="0.2">
      <c r="A384" s="53">
        <v>4241</v>
      </c>
      <c r="B384" s="85" t="s">
        <v>784</v>
      </c>
      <c r="C384" s="50" t="s">
        <v>785</v>
      </c>
      <c r="D384" s="242">
        <v>467755.17</v>
      </c>
      <c r="E384" s="242">
        <v>568794.56999999995</v>
      </c>
      <c r="F384" s="52">
        <f t="shared" si="81"/>
        <v>121.6009157098146</v>
      </c>
    </row>
    <row r="385" spans="1:6" ht="12.75" customHeight="1" x14ac:dyDescent="0.2">
      <c r="A385" s="53">
        <v>4242</v>
      </c>
      <c r="B385" s="85" t="s">
        <v>705</v>
      </c>
      <c r="C385" s="50" t="s">
        <v>786</v>
      </c>
      <c r="D385" s="242">
        <v>9125</v>
      </c>
      <c r="E385" s="242">
        <v>32164.5</v>
      </c>
      <c r="F385" s="52">
        <f t="shared" si="81"/>
        <v>352.48767123287672</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1926.29</v>
      </c>
      <c r="E388" s="51">
        <f t="shared" si="104"/>
        <v>2613.54</v>
      </c>
      <c r="F388" s="52">
        <f t="shared" si="81"/>
        <v>135.6773902164264</v>
      </c>
    </row>
    <row r="389" spans="1:6" ht="12.75" customHeight="1" x14ac:dyDescent="0.2">
      <c r="A389" s="53">
        <v>4251</v>
      </c>
      <c r="B389" s="85" t="s">
        <v>791</v>
      </c>
      <c r="C389" s="50" t="s">
        <v>792</v>
      </c>
      <c r="D389" s="242">
        <v>1926.29</v>
      </c>
      <c r="E389" s="242">
        <v>2613.54</v>
      </c>
      <c r="F389" s="52">
        <f t="shared" si="81"/>
        <v>135.6773902164264</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60788.67</v>
      </c>
      <c r="E391" s="51">
        <f t="shared" si="105"/>
        <v>196228.28</v>
      </c>
      <c r="F391" s="52">
        <f t="shared" si="81"/>
        <v>322.80403568625536</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30543.06</v>
      </c>
      <c r="E393" s="242">
        <v>105591.97</v>
      </c>
      <c r="F393" s="52">
        <f t="shared" si="81"/>
        <v>345.71509861814758</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30245.61</v>
      </c>
      <c r="E395" s="242">
        <v>90636.31</v>
      </c>
      <c r="F395" s="52">
        <f t="shared" si="81"/>
        <v>299.66765424800491</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2476401.3199999998</v>
      </c>
      <c r="E402" s="51">
        <f t="shared" si="109"/>
        <v>1944474.58</v>
      </c>
      <c r="F402" s="52">
        <f t="shared" si="81"/>
        <v>78.520172166601824</v>
      </c>
    </row>
    <row r="403" spans="1:6" ht="12.75" customHeight="1" x14ac:dyDescent="0.2">
      <c r="A403" s="53">
        <v>451</v>
      </c>
      <c r="B403" s="85" t="s">
        <v>812</v>
      </c>
      <c r="C403" s="50" t="s">
        <v>813</v>
      </c>
      <c r="D403" s="242">
        <v>2459834.34</v>
      </c>
      <c r="E403" s="242">
        <v>1943236.24</v>
      </c>
      <c r="F403" s="52">
        <f t="shared" si="81"/>
        <v>78.998662975003427</v>
      </c>
    </row>
    <row r="404" spans="1:6" ht="12.75" customHeight="1" x14ac:dyDescent="0.2">
      <c r="A404" s="53">
        <v>452</v>
      </c>
      <c r="B404" s="85" t="s">
        <v>814</v>
      </c>
      <c r="C404" s="50" t="s">
        <v>815</v>
      </c>
      <c r="D404" s="242">
        <v>16566.98</v>
      </c>
      <c r="E404" s="242">
        <v>1238.3399999999999</v>
      </c>
      <c r="F404" s="52">
        <f t="shared" si="81"/>
        <v>7.4747479625133852</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22510070.930000003</v>
      </c>
      <c r="E408" s="51">
        <f t="shared" si="111"/>
        <v>20267106.330000002</v>
      </c>
      <c r="F408" s="52">
        <f t="shared" si="81"/>
        <v>90.035728421403064</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4601652.93</v>
      </c>
      <c r="E410" s="242">
        <v>7332679.9500000002</v>
      </c>
      <c r="F410" s="52">
        <f t="shared" si="81"/>
        <v>159.3488266399961</v>
      </c>
    </row>
    <row r="411" spans="1:6" ht="12.75" customHeight="1" x14ac:dyDescent="0.2">
      <c r="A411" s="53">
        <v>97</v>
      </c>
      <c r="B411" s="85" t="s">
        <v>828</v>
      </c>
      <c r="C411" s="50" t="s">
        <v>829</v>
      </c>
      <c r="D411" s="242">
        <v>60666.21</v>
      </c>
      <c r="E411" s="242">
        <v>34687.96</v>
      </c>
      <c r="F411" s="52">
        <f t="shared" si="81"/>
        <v>57.178386452689232</v>
      </c>
    </row>
    <row r="412" spans="1:6" ht="12.75" customHeight="1" x14ac:dyDescent="0.2">
      <c r="A412" s="53" t="s">
        <v>609</v>
      </c>
      <c r="B412" s="85" t="s">
        <v>830</v>
      </c>
      <c r="C412" s="50" t="s">
        <v>831</v>
      </c>
      <c r="D412" s="51">
        <f>D6+D298</f>
        <v>226648075.29999998</v>
      </c>
      <c r="E412" s="51">
        <f>E6+E298</f>
        <v>263387730.49000004</v>
      </c>
      <c r="F412" s="52">
        <f t="shared" si="81"/>
        <v>116.21000096355112</v>
      </c>
    </row>
    <row r="413" spans="1:6" ht="12.75" customHeight="1" x14ac:dyDescent="0.2">
      <c r="A413" s="53" t="s">
        <v>609</v>
      </c>
      <c r="B413" s="85" t="s">
        <v>832</v>
      </c>
      <c r="C413" s="50" t="s">
        <v>833</v>
      </c>
      <c r="D413" s="51">
        <f t="shared" ref="D413:E413" si="112">D289+D350</f>
        <v>230674606.09000003</v>
      </c>
      <c r="E413" s="51">
        <f t="shared" si="112"/>
        <v>249226640.73000002</v>
      </c>
      <c r="F413" s="52">
        <f t="shared" si="81"/>
        <v>108.04251276482584</v>
      </c>
    </row>
    <row r="414" spans="1:6" ht="12.75" customHeight="1" x14ac:dyDescent="0.2">
      <c r="A414" s="53" t="s">
        <v>609</v>
      </c>
      <c r="B414" s="85" t="s">
        <v>834</v>
      </c>
      <c r="C414" s="50" t="s">
        <v>835</v>
      </c>
      <c r="D414" s="51">
        <f t="shared" ref="D414:E414" si="113">IF(D412&gt;=D413,D412-D413,0)</f>
        <v>0</v>
      </c>
      <c r="E414" s="51">
        <f t="shared" si="113"/>
        <v>14161089.76000002</v>
      </c>
      <c r="F414" s="52" t="str">
        <f t="shared" si="81"/>
        <v>-</v>
      </c>
    </row>
    <row r="415" spans="1:6" ht="12.75" customHeight="1" x14ac:dyDescent="0.2">
      <c r="A415" s="53" t="s">
        <v>609</v>
      </c>
      <c r="B415" s="85" t="s">
        <v>836</v>
      </c>
      <c r="C415" s="50" t="s">
        <v>837</v>
      </c>
      <c r="D415" s="51">
        <f t="shared" ref="D415:E415" si="114">IF(D413&gt;=D412,D413-D412,0)</f>
        <v>4026530.7900000513</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0</v>
      </c>
      <c r="E416" s="51">
        <f t="shared" si="115"/>
        <v>2154263.0900000008</v>
      </c>
      <c r="F416" s="52" t="str">
        <f t="shared" si="81"/>
        <v>-</v>
      </c>
    </row>
    <row r="417" spans="1:6" ht="12.75" customHeight="1" x14ac:dyDescent="0.2">
      <c r="A417" s="60" t="s">
        <v>838</v>
      </c>
      <c r="B417" s="85" t="s">
        <v>841</v>
      </c>
      <c r="C417" s="61" t="s">
        <v>842</v>
      </c>
      <c r="D417" s="51">
        <f t="shared" ref="D417:E417" si="116">IF(D293-D292+D410-D409&gt;=0,D293-D292+D410-D409,0)</f>
        <v>4176823.61</v>
      </c>
      <c r="E417" s="51">
        <f t="shared" si="116"/>
        <v>0</v>
      </c>
      <c r="F417" s="52">
        <f t="shared" si="81"/>
        <v>0</v>
      </c>
    </row>
    <row r="418" spans="1:6" ht="12.75" customHeight="1" x14ac:dyDescent="0.2">
      <c r="A418" s="55" t="s">
        <v>843</v>
      </c>
      <c r="B418" s="233" t="s">
        <v>844</v>
      </c>
      <c r="C418" s="56" t="s">
        <v>845</v>
      </c>
      <c r="D418" s="62">
        <f t="shared" ref="D418:E418" si="117">D294+D411</f>
        <v>11938502.300000001</v>
      </c>
      <c r="E418" s="62">
        <f t="shared" si="117"/>
        <v>7631020.2999999998</v>
      </c>
      <c r="F418" s="57">
        <f t="shared" si="81"/>
        <v>63.919410561239317</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6157294.3300000001</v>
      </c>
      <c r="E420" s="51">
        <f t="shared" si="118"/>
        <v>36321.589999999997</v>
      </c>
      <c r="F420" s="52">
        <f t="shared" ref="F420:F647" si="119">IF(D420&lt;&gt;0,IF(E420/D420&gt;=100,"&gt;&gt;100",E420/D420*100),"-")</f>
        <v>0.58989530227638143</v>
      </c>
    </row>
    <row r="421" spans="1:6" ht="24" x14ac:dyDescent="0.2">
      <c r="A421" s="53">
        <v>81</v>
      </c>
      <c r="B421" s="232" t="s">
        <v>849</v>
      </c>
      <c r="C421" s="50" t="s">
        <v>850</v>
      </c>
      <c r="D421" s="51">
        <f t="shared" ref="D421:E421" si="120">D422+D427+D430+D434+D435+D442+D447+D455</f>
        <v>16389.439999999999</v>
      </c>
      <c r="E421" s="51">
        <f t="shared" si="120"/>
        <v>5850.22</v>
      </c>
      <c r="F421" s="52">
        <f t="shared" si="119"/>
        <v>35.695057305191639</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16389.439999999999</v>
      </c>
      <c r="E427" s="51">
        <f t="shared" si="122"/>
        <v>5850.22</v>
      </c>
      <c r="F427" s="52">
        <f t="shared" si="119"/>
        <v>35.695057305191639</v>
      </c>
    </row>
    <row r="428" spans="1:6" ht="24" x14ac:dyDescent="0.2">
      <c r="A428" s="53">
        <v>8121</v>
      </c>
      <c r="B428" s="232" t="s">
        <v>863</v>
      </c>
      <c r="C428" s="50" t="s">
        <v>864</v>
      </c>
      <c r="D428" s="242">
        <v>16389.439999999999</v>
      </c>
      <c r="E428" s="242">
        <v>5850.22</v>
      </c>
      <c r="F428" s="52">
        <f t="shared" si="119"/>
        <v>35.695057305191639</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17258.52</v>
      </c>
      <c r="E472" s="51">
        <f t="shared" si="133"/>
        <v>30471.37</v>
      </c>
      <c r="F472" s="52">
        <f t="shared" si="119"/>
        <v>176.5584186824826</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17258.52</v>
      </c>
      <c r="E481" s="51">
        <f t="shared" si="136"/>
        <v>30471.37</v>
      </c>
      <c r="F481" s="52">
        <f t="shared" si="119"/>
        <v>176.5584186824826</v>
      </c>
    </row>
    <row r="482" spans="1:6" ht="12.75" customHeight="1" x14ac:dyDescent="0.2">
      <c r="A482" s="53">
        <v>8341</v>
      </c>
      <c r="B482" s="85" t="s">
        <v>971</v>
      </c>
      <c r="C482" s="50" t="s">
        <v>972</v>
      </c>
      <c r="D482" s="242">
        <v>17258.52</v>
      </c>
      <c r="E482" s="242">
        <v>30471.37</v>
      </c>
      <c r="F482" s="52">
        <f t="shared" si="119"/>
        <v>176.5584186824826</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6123646.3700000001</v>
      </c>
      <c r="E484" s="51">
        <f t="shared" si="137"/>
        <v>0</v>
      </c>
      <c r="F484" s="52">
        <f t="shared" si="119"/>
        <v>0</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6123646.3700000001</v>
      </c>
      <c r="E495" s="51">
        <f t="shared" si="140"/>
        <v>0</v>
      </c>
      <c r="F495" s="52">
        <f t="shared" si="119"/>
        <v>0</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6123646.3700000001</v>
      </c>
      <c r="E498" s="242">
        <v>0</v>
      </c>
      <c r="F498" s="52">
        <f t="shared" si="119"/>
        <v>0</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5579471.9800000004</v>
      </c>
      <c r="E528" s="51">
        <f t="shared" si="148"/>
        <v>6271306.3200000003</v>
      </c>
      <c r="F528" s="52">
        <f t="shared" si="119"/>
        <v>112.39963821809533</v>
      </c>
    </row>
    <row r="529" spans="1:6" ht="24" x14ac:dyDescent="0.2">
      <c r="A529" s="53">
        <v>51</v>
      </c>
      <c r="B529" s="85" t="s">
        <v>1065</v>
      </c>
      <c r="C529" s="50" t="s">
        <v>1066</v>
      </c>
      <c r="D529" s="51">
        <f t="shared" ref="D529:E529" si="149">D530+D535+D538+D542+D543+D550+D555+D563</f>
        <v>209699.77</v>
      </c>
      <c r="E529" s="51">
        <f t="shared" si="149"/>
        <v>220468.46</v>
      </c>
      <c r="F529" s="52">
        <f t="shared" si="119"/>
        <v>105.13528937108514</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209699.77</v>
      </c>
      <c r="E535" s="51">
        <f t="shared" si="151"/>
        <v>220468.46</v>
      </c>
      <c r="F535" s="52">
        <f t="shared" si="119"/>
        <v>105.13528937108514</v>
      </c>
    </row>
    <row r="536" spans="1:6" ht="24" x14ac:dyDescent="0.2">
      <c r="A536" s="53">
        <v>5121</v>
      </c>
      <c r="B536" s="85" t="s">
        <v>1079</v>
      </c>
      <c r="C536" s="50" t="s">
        <v>1080</v>
      </c>
      <c r="D536" s="242">
        <v>209699.77</v>
      </c>
      <c r="E536" s="242">
        <v>220468.46</v>
      </c>
      <c r="F536" s="52">
        <f t="shared" si="119"/>
        <v>105.13528937108514</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499994.38</v>
      </c>
      <c r="E580" s="51">
        <f t="shared" si="162"/>
        <v>0</v>
      </c>
      <c r="F580" s="52">
        <f t="shared" si="119"/>
        <v>0</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499994.38</v>
      </c>
      <c r="E585" s="51">
        <f t="shared" si="164"/>
        <v>0</v>
      </c>
      <c r="F585" s="52">
        <f t="shared" si="119"/>
        <v>0</v>
      </c>
    </row>
    <row r="586" spans="1:6" ht="12.75" customHeight="1" x14ac:dyDescent="0.2">
      <c r="A586" s="53">
        <v>5321</v>
      </c>
      <c r="B586" s="85" t="s">
        <v>1171</v>
      </c>
      <c r="C586" s="50" t="s">
        <v>1172</v>
      </c>
      <c r="D586" s="242">
        <v>499994.38</v>
      </c>
      <c r="E586" s="242">
        <v>0</v>
      </c>
      <c r="F586" s="52">
        <f t="shared" si="119"/>
        <v>0</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4869777.83</v>
      </c>
      <c r="E593" s="51">
        <f t="shared" si="167"/>
        <v>6050837.8600000003</v>
      </c>
      <c r="F593" s="52">
        <f t="shared" si="119"/>
        <v>124.25285241400839</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4612174.7300000004</v>
      </c>
      <c r="E605" s="51">
        <f t="shared" si="171"/>
        <v>6041093.1500000004</v>
      </c>
      <c r="F605" s="52">
        <f t="shared" si="119"/>
        <v>130.98144592626915</v>
      </c>
    </row>
    <row r="606" spans="1:6" ht="24" x14ac:dyDescent="0.2">
      <c r="A606" s="53">
        <v>5443</v>
      </c>
      <c r="B606" s="85" t="s">
        <v>1210</v>
      </c>
      <c r="C606" s="50" t="s">
        <v>1211</v>
      </c>
      <c r="D606" s="242">
        <v>1619218.28</v>
      </c>
      <c r="E606" s="242">
        <v>1619200.62</v>
      </c>
      <c r="F606" s="52">
        <f t="shared" si="119"/>
        <v>99.998909350257591</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2992956.45</v>
      </c>
      <c r="E608" s="242">
        <v>4421892.53</v>
      </c>
      <c r="F608" s="52">
        <f t="shared" si="119"/>
        <v>147.74329676597867</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9590.4699999999993</v>
      </c>
      <c r="E612" s="51">
        <f t="shared" si="172"/>
        <v>9744.7099999999991</v>
      </c>
      <c r="F612" s="52">
        <f t="shared" si="119"/>
        <v>101.60826320295043</v>
      </c>
    </row>
    <row r="613" spans="1:6" ht="24" x14ac:dyDescent="0.2">
      <c r="A613" s="53">
        <v>5453</v>
      </c>
      <c r="B613" s="232" t="s">
        <v>1224</v>
      </c>
      <c r="C613" s="50" t="s">
        <v>1225</v>
      </c>
      <c r="D613" s="242">
        <v>9590.4699999999993</v>
      </c>
      <c r="E613" s="242">
        <v>9744.7099999999991</v>
      </c>
      <c r="F613" s="52">
        <f t="shared" si="119"/>
        <v>101.60826320295043</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248012.63</v>
      </c>
      <c r="E617" s="51">
        <f t="shared" si="173"/>
        <v>0</v>
      </c>
      <c r="F617" s="52">
        <f t="shared" si="119"/>
        <v>0</v>
      </c>
    </row>
    <row r="618" spans="1:6" ht="12.75" customHeight="1" x14ac:dyDescent="0.2">
      <c r="A618" s="53">
        <v>5471</v>
      </c>
      <c r="B618" s="85" t="s">
        <v>1234</v>
      </c>
      <c r="C618" s="50" t="s">
        <v>1235</v>
      </c>
      <c r="D618" s="242">
        <v>248012.63</v>
      </c>
      <c r="E618" s="242">
        <v>0</v>
      </c>
      <c r="F618" s="52">
        <f t="shared" si="119"/>
        <v>0</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577822.34999999963</v>
      </c>
      <c r="E635" s="51">
        <f t="shared" si="178"/>
        <v>0</v>
      </c>
      <c r="F635" s="52">
        <f t="shared" si="119"/>
        <v>0</v>
      </c>
    </row>
    <row r="636" spans="1:6" ht="12.75" customHeight="1" x14ac:dyDescent="0.2">
      <c r="A636" s="53" t="s">
        <v>609</v>
      </c>
      <c r="B636" s="85" t="s">
        <v>1270</v>
      </c>
      <c r="C636" s="50" t="s">
        <v>1271</v>
      </c>
      <c r="D636" s="51">
        <f t="shared" ref="D636:E636" si="179">IF(D528-D420&gt;=0,D528-D420,0)</f>
        <v>0</v>
      </c>
      <c r="E636" s="51">
        <f t="shared" si="179"/>
        <v>6234984.7300000004</v>
      </c>
      <c r="F636" s="52" t="str">
        <f t="shared" si="119"/>
        <v>-</v>
      </c>
    </row>
    <row r="637" spans="1:6" ht="12.75" customHeight="1" x14ac:dyDescent="0.2">
      <c r="A637" s="53">
        <v>92213</v>
      </c>
      <c r="B637" s="85" t="s">
        <v>1272</v>
      </c>
      <c r="C637" s="50" t="s">
        <v>1273</v>
      </c>
      <c r="D637" s="242">
        <v>1260534.76</v>
      </c>
      <c r="E637" s="242">
        <v>4443074.53</v>
      </c>
      <c r="F637" s="52">
        <f t="shared" si="119"/>
        <v>352.47536767649314</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232805369.63</v>
      </c>
      <c r="E639" s="51">
        <f t="shared" si="180"/>
        <v>263424052.08000004</v>
      </c>
      <c r="F639" s="52">
        <f t="shared" si="119"/>
        <v>113.1520516466878</v>
      </c>
    </row>
    <row r="640" spans="1:6" ht="12.75" customHeight="1" x14ac:dyDescent="0.2">
      <c r="A640" s="53" t="s">
        <v>609</v>
      </c>
      <c r="B640" s="85" t="s">
        <v>1278</v>
      </c>
      <c r="C640" s="50" t="s">
        <v>1279</v>
      </c>
      <c r="D640" s="51">
        <f t="shared" ref="D640:E640" si="181">D413+D528</f>
        <v>236254078.07000002</v>
      </c>
      <c r="E640" s="51">
        <f t="shared" si="181"/>
        <v>255497947.05000001</v>
      </c>
      <c r="F640" s="52">
        <f t="shared" si="119"/>
        <v>108.14541240397052</v>
      </c>
    </row>
    <row r="641" spans="1:6" ht="12.75" customHeight="1" x14ac:dyDescent="0.2">
      <c r="A641" s="53" t="s">
        <v>609</v>
      </c>
      <c r="B641" s="85" t="s">
        <v>1280</v>
      </c>
      <c r="C641" s="50" t="s">
        <v>1281</v>
      </c>
      <c r="D641" s="51">
        <f t="shared" ref="D641:E641" si="182">IF(D639&gt;=D640,D639-D640,0)</f>
        <v>0</v>
      </c>
      <c r="E641" s="51">
        <f t="shared" si="182"/>
        <v>7926105.030000031</v>
      </c>
      <c r="F641" s="52" t="str">
        <f t="shared" si="119"/>
        <v>-</v>
      </c>
    </row>
    <row r="642" spans="1:6" ht="12.75" customHeight="1" x14ac:dyDescent="0.2">
      <c r="A642" s="53" t="s">
        <v>609</v>
      </c>
      <c r="B642" s="85" t="s">
        <v>1282</v>
      </c>
      <c r="C642" s="50" t="s">
        <v>1283</v>
      </c>
      <c r="D642" s="51">
        <f t="shared" ref="D642:E642" si="183">IF(D640&gt;=D639,D640-D639,0)</f>
        <v>3448708.4400000274</v>
      </c>
      <c r="E642" s="51">
        <f t="shared" si="183"/>
        <v>0</v>
      </c>
      <c r="F642" s="52">
        <f t="shared" si="119"/>
        <v>0</v>
      </c>
    </row>
    <row r="643" spans="1:6" ht="24" x14ac:dyDescent="0.2">
      <c r="A643" s="60" t="s">
        <v>1284</v>
      </c>
      <c r="B643" s="85" t="s">
        <v>1285</v>
      </c>
      <c r="C643" s="61" t="s">
        <v>1284</v>
      </c>
      <c r="D643" s="51">
        <f t="shared" ref="D643:E643" si="184">IF(D416-D417+D637-D638&gt;=0,D416-D417+D637-D638,0)</f>
        <v>0</v>
      </c>
      <c r="E643" s="51">
        <f t="shared" si="184"/>
        <v>6597337.620000001</v>
      </c>
      <c r="F643" s="52" t="str">
        <f t="shared" si="119"/>
        <v>-</v>
      </c>
    </row>
    <row r="644" spans="1:6" ht="24" x14ac:dyDescent="0.2">
      <c r="A644" s="60" t="s">
        <v>1286</v>
      </c>
      <c r="B644" s="85" t="s">
        <v>1287</v>
      </c>
      <c r="C644" s="61" t="s">
        <v>1286</v>
      </c>
      <c r="D644" s="51">
        <f t="shared" ref="D644:E644" si="185">IF(D417-D416+D638-D637&gt;=0,D417-D416+D638-D637,0)</f>
        <v>2916288.8499999996</v>
      </c>
      <c r="E644" s="51">
        <f t="shared" si="185"/>
        <v>0</v>
      </c>
      <c r="F644" s="52">
        <f t="shared" si="119"/>
        <v>0</v>
      </c>
    </row>
    <row r="645" spans="1:6" ht="24" x14ac:dyDescent="0.2">
      <c r="A645" s="53" t="s">
        <v>609</v>
      </c>
      <c r="B645" s="85" t="s">
        <v>1288</v>
      </c>
      <c r="C645" s="50" t="s">
        <v>1289</v>
      </c>
      <c r="D645" s="51">
        <f t="shared" ref="D645:E645" si="186">IF(D641+D643-D642-D644&gt;=0,D641+D643-D642-D644,0)</f>
        <v>0</v>
      </c>
      <c r="E645" s="51">
        <f t="shared" si="186"/>
        <v>14523442.650000032</v>
      </c>
      <c r="F645" s="52" t="str">
        <f t="shared" si="119"/>
        <v>-</v>
      </c>
    </row>
    <row r="646" spans="1:6" ht="24" x14ac:dyDescent="0.2">
      <c r="A646" s="53" t="s">
        <v>609</v>
      </c>
      <c r="B646" s="85" t="s">
        <v>1290</v>
      </c>
      <c r="C646" s="50" t="s">
        <v>1291</v>
      </c>
      <c r="D646" s="51">
        <f t="shared" ref="D646:E646" si="187">IF(D642+D644-D641-D643&gt;=0,D642+D644-D641-D643,0)</f>
        <v>6364997.290000027</v>
      </c>
      <c r="E646" s="51">
        <f t="shared" si="187"/>
        <v>0</v>
      </c>
      <c r="F646" s="52">
        <f t="shared" si="119"/>
        <v>0</v>
      </c>
    </row>
    <row r="647" spans="1:6" ht="24" x14ac:dyDescent="0.2">
      <c r="A647" s="55" t="s">
        <v>1292</v>
      </c>
      <c r="B647" s="233" t="s">
        <v>1293</v>
      </c>
      <c r="C647" s="56" t="s">
        <v>1292</v>
      </c>
      <c r="D647" s="243">
        <v>9101322.5700000003</v>
      </c>
      <c r="E647" s="243">
        <v>10573635.369999999</v>
      </c>
      <c r="F647" s="57">
        <f t="shared" si="119"/>
        <v>116.17691042896416</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16387223.369999999</v>
      </c>
      <c r="E649" s="242">
        <v>15279561.41</v>
      </c>
      <c r="F649" s="52">
        <f t="shared" ref="F649:F724" si="188">IF(D649&lt;&gt;0,IF(E649/D649&gt;=100,"&gt;&gt;100",E649/D649*100),"-")</f>
        <v>93.240697737556999</v>
      </c>
    </row>
    <row r="650" spans="1:6" ht="12.75" customHeight="1" x14ac:dyDescent="0.2">
      <c r="A650" s="53" t="s">
        <v>1297</v>
      </c>
      <c r="B650" s="85" t="s">
        <v>1298</v>
      </c>
      <c r="C650" s="50" t="s">
        <v>1297</v>
      </c>
      <c r="D650" s="242">
        <v>193952335.34999999</v>
      </c>
      <c r="E650" s="242">
        <v>179461852.24000001</v>
      </c>
      <c r="F650" s="52">
        <f t="shared" si="188"/>
        <v>92.528843190338009</v>
      </c>
    </row>
    <row r="651" spans="1:6" ht="12.75" customHeight="1" x14ac:dyDescent="0.2">
      <c r="A651" s="53" t="s">
        <v>1299</v>
      </c>
      <c r="B651" s="85" t="s">
        <v>1300</v>
      </c>
      <c r="C651" s="50" t="s">
        <v>1299</v>
      </c>
      <c r="D651" s="242">
        <v>194554872.09999999</v>
      </c>
      <c r="E651" s="242">
        <v>172467475.06</v>
      </c>
      <c r="F651" s="52">
        <f t="shared" si="188"/>
        <v>88.647214638424884</v>
      </c>
    </row>
    <row r="652" spans="1:6" ht="24" x14ac:dyDescent="0.2">
      <c r="A652" s="53">
        <v>11</v>
      </c>
      <c r="B652" s="85" t="s">
        <v>1301</v>
      </c>
      <c r="C652" s="50" t="s">
        <v>1302</v>
      </c>
      <c r="D652" s="51">
        <f t="shared" ref="D652:E652" si="189">+D649+D650-D651</f>
        <v>15784686.620000005</v>
      </c>
      <c r="E652" s="51">
        <f t="shared" si="189"/>
        <v>22273938.590000004</v>
      </c>
      <c r="F652" s="52">
        <f t="shared" si="188"/>
        <v>141.11105989128595</v>
      </c>
    </row>
    <row r="653" spans="1:6" ht="24" x14ac:dyDescent="0.2">
      <c r="A653" s="53" t="s">
        <v>609</v>
      </c>
      <c r="B653" s="85" t="s">
        <v>1303</v>
      </c>
      <c r="C653" s="50" t="s">
        <v>1304</v>
      </c>
      <c r="D653" s="262">
        <v>400</v>
      </c>
      <c r="E653" s="262">
        <v>406</v>
      </c>
      <c r="F653" s="52">
        <f t="shared" si="188"/>
        <v>101.49999999999999</v>
      </c>
    </row>
    <row r="654" spans="1:6" ht="24" x14ac:dyDescent="0.2">
      <c r="A654" s="53" t="s">
        <v>609</v>
      </c>
      <c r="B654" s="85" t="s">
        <v>1305</v>
      </c>
      <c r="C654" s="50" t="s">
        <v>1306</v>
      </c>
      <c r="D654" s="262">
        <v>6489</v>
      </c>
      <c r="E654" s="262">
        <v>6083</v>
      </c>
      <c r="F654" s="52">
        <f t="shared" si="188"/>
        <v>93.743257820927724</v>
      </c>
    </row>
    <row r="655" spans="1:6" ht="12.75" customHeight="1" x14ac:dyDescent="0.2">
      <c r="A655" s="53" t="s">
        <v>609</v>
      </c>
      <c r="B655" s="85" t="s">
        <v>1307</v>
      </c>
      <c r="C655" s="50" t="s">
        <v>1308</v>
      </c>
      <c r="D655" s="262">
        <v>378</v>
      </c>
      <c r="E655" s="262">
        <v>379</v>
      </c>
      <c r="F655" s="52">
        <f t="shared" si="188"/>
        <v>100.26455026455025</v>
      </c>
    </row>
    <row r="656" spans="1:6" ht="12.75" customHeight="1" x14ac:dyDescent="0.2">
      <c r="A656" s="53" t="s">
        <v>609</v>
      </c>
      <c r="B656" s="85" t="s">
        <v>1309</v>
      </c>
      <c r="C656" s="50" t="s">
        <v>1310</v>
      </c>
      <c r="D656" s="262">
        <v>5776</v>
      </c>
      <c r="E656" s="262">
        <v>5275</v>
      </c>
      <c r="F656" s="52">
        <f t="shared" si="188"/>
        <v>91.326177285318551</v>
      </c>
    </row>
    <row r="657" spans="1:6" ht="24" x14ac:dyDescent="0.2">
      <c r="A657" s="53" t="s">
        <v>1311</v>
      </c>
      <c r="B657" s="85" t="s">
        <v>1312</v>
      </c>
      <c r="C657" s="50" t="s">
        <v>1313</v>
      </c>
      <c r="D657" s="242">
        <v>4768674.7300000004</v>
      </c>
      <c r="E657" s="242">
        <v>6262947.9199999999</v>
      </c>
      <c r="F657" s="52">
        <f t="shared" si="188"/>
        <v>131.33518796321843</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1894128.42</v>
      </c>
      <c r="E659" s="242">
        <v>2068834.19</v>
      </c>
      <c r="F659" s="52">
        <f t="shared" si="188"/>
        <v>109.2235440931719</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9610147.9100000001</v>
      </c>
      <c r="E661" s="242">
        <v>12666693.15</v>
      </c>
      <c r="F661" s="52">
        <f t="shared" si="188"/>
        <v>131.80539226476898</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173589.71</v>
      </c>
      <c r="E663" s="242">
        <v>244789.06</v>
      </c>
      <c r="F663" s="52">
        <f t="shared" si="188"/>
        <v>141.01588164413664</v>
      </c>
    </row>
    <row r="664" spans="1:6" ht="12.75" customHeight="1" x14ac:dyDescent="0.2">
      <c r="A664" s="53">
        <v>63314</v>
      </c>
      <c r="B664" s="85" t="s">
        <v>1326</v>
      </c>
      <c r="C664" s="50" t="s">
        <v>1327</v>
      </c>
      <c r="D664" s="242">
        <v>13028.75</v>
      </c>
      <c r="E664" s="242">
        <v>58211.64</v>
      </c>
      <c r="F664" s="52">
        <f t="shared" si="188"/>
        <v>446.79374460328114</v>
      </c>
    </row>
    <row r="665" spans="1:6" ht="12.75" customHeight="1" x14ac:dyDescent="0.2">
      <c r="A665" s="53">
        <v>63321</v>
      </c>
      <c r="B665" s="85" t="s">
        <v>1328</v>
      </c>
      <c r="C665" s="50" t="s">
        <v>1329</v>
      </c>
      <c r="D665" s="242">
        <v>1627045.48</v>
      </c>
      <c r="E665" s="242">
        <v>754209.9</v>
      </c>
      <c r="F665" s="52">
        <f t="shared" si="188"/>
        <v>46.354567789955084</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16402.21</v>
      </c>
      <c r="E667" s="242">
        <v>12705.5</v>
      </c>
      <c r="F667" s="52">
        <f t="shared" si="188"/>
        <v>77.462122482275248</v>
      </c>
    </row>
    <row r="668" spans="1:6" ht="12.75" customHeight="1" x14ac:dyDescent="0.2">
      <c r="A668" s="53">
        <v>63324</v>
      </c>
      <c r="B668" s="85" t="s">
        <v>1334</v>
      </c>
      <c r="C668" s="50" t="s">
        <v>1335</v>
      </c>
      <c r="D668" s="242">
        <v>81422.14</v>
      </c>
      <c r="E668" s="242">
        <v>30000</v>
      </c>
      <c r="F668" s="52">
        <f t="shared" si="188"/>
        <v>36.845015372968582</v>
      </c>
    </row>
    <row r="669" spans="1:6" ht="12.75" customHeight="1" x14ac:dyDescent="0.2">
      <c r="A669" s="53">
        <v>63414</v>
      </c>
      <c r="B669" s="85" t="s">
        <v>1336</v>
      </c>
      <c r="C669" s="50" t="s">
        <v>1337</v>
      </c>
      <c r="D669" s="242">
        <v>355242.71</v>
      </c>
      <c r="E669" s="242">
        <v>33371.03</v>
      </c>
      <c r="F669" s="52">
        <f t="shared" si="188"/>
        <v>9.3938676461509925</v>
      </c>
    </row>
    <row r="670" spans="1:6" ht="12.75" customHeight="1" x14ac:dyDescent="0.2">
      <c r="A670" s="53">
        <v>63415</v>
      </c>
      <c r="B670" s="85" t="s">
        <v>1338</v>
      </c>
      <c r="C670" s="50" t="s">
        <v>1339</v>
      </c>
      <c r="D670" s="242">
        <v>55775.47</v>
      </c>
      <c r="E670" s="242">
        <v>23163.41</v>
      </c>
      <c r="F670" s="52">
        <f t="shared" si="188"/>
        <v>41.529744168897189</v>
      </c>
    </row>
    <row r="671" spans="1:6" ht="24" x14ac:dyDescent="0.2">
      <c r="A671" s="53">
        <v>63416</v>
      </c>
      <c r="B671" s="232" t="s">
        <v>1340</v>
      </c>
      <c r="C671" s="50" t="s">
        <v>1341</v>
      </c>
      <c r="D671" s="242">
        <v>1441.45</v>
      </c>
      <c r="E671" s="242">
        <v>2320</v>
      </c>
      <c r="F671" s="52">
        <f t="shared" si="188"/>
        <v>160.94904436504908</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7004.96</v>
      </c>
      <c r="E673" s="242">
        <v>606499.39</v>
      </c>
      <c r="F673" s="52">
        <f t="shared" si="188"/>
        <v>8658.1420878920089</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94900210.609999999</v>
      </c>
      <c r="E675" s="242">
        <v>117025261</v>
      </c>
      <c r="F675" s="52">
        <f t="shared" si="188"/>
        <v>123.31401610995856</v>
      </c>
    </row>
    <row r="676" spans="1:6" ht="24" x14ac:dyDescent="0.2">
      <c r="A676" s="53">
        <v>63613</v>
      </c>
      <c r="B676" s="232" t="s">
        <v>1350</v>
      </c>
      <c r="C676" s="50" t="s">
        <v>1351</v>
      </c>
      <c r="D676" s="242">
        <v>2964493.6</v>
      </c>
      <c r="E676" s="242">
        <v>3626458.94</v>
      </c>
      <c r="F676" s="52">
        <f t="shared" si="188"/>
        <v>122.32979487626487</v>
      </c>
    </row>
    <row r="677" spans="1:6" ht="24" x14ac:dyDescent="0.2">
      <c r="A677" s="53">
        <v>63622</v>
      </c>
      <c r="B677" s="232" t="s">
        <v>1352</v>
      </c>
      <c r="C677" s="50" t="s">
        <v>1353</v>
      </c>
      <c r="D677" s="242">
        <v>1111530.46</v>
      </c>
      <c r="E677" s="242">
        <v>2834738.84</v>
      </c>
      <c r="F677" s="52">
        <f t="shared" si="188"/>
        <v>255.03024361563607</v>
      </c>
    </row>
    <row r="678" spans="1:6" ht="24" x14ac:dyDescent="0.2">
      <c r="A678" s="53">
        <v>63623</v>
      </c>
      <c r="B678" s="232" t="s">
        <v>1354</v>
      </c>
      <c r="C678" s="50" t="s">
        <v>1355</v>
      </c>
      <c r="D678" s="242">
        <v>42612.32</v>
      </c>
      <c r="E678" s="242">
        <v>49787.86</v>
      </c>
      <c r="F678" s="52">
        <f t="shared" si="188"/>
        <v>116.839120704998</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7778687.04</v>
      </c>
      <c r="E694" s="242">
        <v>10557394.279999999</v>
      </c>
      <c r="F694" s="52">
        <f t="shared" si="188"/>
        <v>135.72205985034716</v>
      </c>
    </row>
    <row r="695" spans="1:6" ht="12.75" customHeight="1" x14ac:dyDescent="0.2">
      <c r="A695" s="53">
        <v>63812</v>
      </c>
      <c r="B695" s="232" t="s">
        <v>1373</v>
      </c>
      <c r="C695" s="50" t="s">
        <v>1374</v>
      </c>
      <c r="D695" s="242">
        <v>93090.11</v>
      </c>
      <c r="E695" s="242">
        <v>0</v>
      </c>
      <c r="F695" s="52">
        <f t="shared" si="188"/>
        <v>0</v>
      </c>
    </row>
    <row r="696" spans="1:6" ht="24" x14ac:dyDescent="0.2">
      <c r="A696" s="53" t="s">
        <v>1375</v>
      </c>
      <c r="B696" s="232" t="s">
        <v>1376</v>
      </c>
      <c r="C696" s="50" t="s">
        <v>1375</v>
      </c>
      <c r="D696" s="242">
        <v>135578.22</v>
      </c>
      <c r="E696" s="242">
        <v>134975.51</v>
      </c>
      <c r="F696" s="52">
        <f t="shared" si="188"/>
        <v>99.555452195787794</v>
      </c>
    </row>
    <row r="697" spans="1:6" ht="24" x14ac:dyDescent="0.2">
      <c r="A697" s="53" t="s">
        <v>1377</v>
      </c>
      <c r="B697" s="232" t="s">
        <v>1378</v>
      </c>
      <c r="C697" s="50" t="s">
        <v>1377</v>
      </c>
      <c r="D697" s="242">
        <v>231231</v>
      </c>
      <c r="E697" s="242">
        <v>38437.839999999997</v>
      </c>
      <c r="F697" s="52">
        <f t="shared" si="188"/>
        <v>16.62313444131626</v>
      </c>
    </row>
    <row r="698" spans="1:6" ht="12.75" customHeight="1" x14ac:dyDescent="0.2">
      <c r="A698" s="53">
        <v>63821</v>
      </c>
      <c r="B698" s="232" t="s">
        <v>1379</v>
      </c>
      <c r="C698" s="50" t="s">
        <v>1380</v>
      </c>
      <c r="D698" s="242">
        <v>8268046.0099999998</v>
      </c>
      <c r="E698" s="242">
        <v>10162115.539999999</v>
      </c>
      <c r="F698" s="52">
        <f t="shared" si="188"/>
        <v>122.90830902137178</v>
      </c>
    </row>
    <row r="699" spans="1:6" ht="12.75" customHeight="1" x14ac:dyDescent="0.2">
      <c r="A699" s="53">
        <v>63822</v>
      </c>
      <c r="B699" s="232" t="s">
        <v>1381</v>
      </c>
      <c r="C699" s="50" t="s">
        <v>1382</v>
      </c>
      <c r="D699" s="242">
        <v>9269.67</v>
      </c>
      <c r="E699" s="242">
        <v>0</v>
      </c>
      <c r="F699" s="52">
        <f t="shared" si="188"/>
        <v>0</v>
      </c>
    </row>
    <row r="700" spans="1:6" ht="24" x14ac:dyDescent="0.2">
      <c r="A700" s="53" t="s">
        <v>1383</v>
      </c>
      <c r="B700" s="232" t="s">
        <v>1384</v>
      </c>
      <c r="C700" s="50" t="s">
        <v>1383</v>
      </c>
      <c r="D700" s="242">
        <v>485.88</v>
      </c>
      <c r="E700" s="242">
        <v>0</v>
      </c>
      <c r="F700" s="52">
        <f t="shared" si="188"/>
        <v>0</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7606206.8799999999</v>
      </c>
      <c r="E710" s="242">
        <v>7230482.3499999996</v>
      </c>
      <c r="F710" s="52">
        <f t="shared" si="188"/>
        <v>95.060290419026828</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43041.919999999998</v>
      </c>
      <c r="E712" s="242">
        <v>34878.620000000003</v>
      </c>
      <c r="F712" s="52">
        <f t="shared" si="188"/>
        <v>81.034070970811726</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605546.42000000004</v>
      </c>
      <c r="E716" s="242">
        <v>442313.18</v>
      </c>
      <c r="F716" s="52">
        <f t="shared" si="188"/>
        <v>73.043645440096896</v>
      </c>
    </row>
    <row r="717" spans="1:6" ht="12.75" customHeight="1" x14ac:dyDescent="0.2">
      <c r="A717" s="53">
        <v>31215</v>
      </c>
      <c r="B717" s="85" t="s">
        <v>1414</v>
      </c>
      <c r="C717" s="50" t="s">
        <v>1415</v>
      </c>
      <c r="D717" s="242">
        <v>368379.59</v>
      </c>
      <c r="E717" s="242">
        <v>271851.21999999997</v>
      </c>
      <c r="F717" s="52">
        <f t="shared" si="188"/>
        <v>73.796493448510532</v>
      </c>
    </row>
    <row r="718" spans="1:6" ht="12.75" customHeight="1" x14ac:dyDescent="0.2">
      <c r="A718" s="53">
        <v>32121</v>
      </c>
      <c r="B718" s="85" t="s">
        <v>1416</v>
      </c>
      <c r="C718" s="50" t="s">
        <v>1417</v>
      </c>
      <c r="D718" s="242">
        <v>4300057.0599999996</v>
      </c>
      <c r="E718" s="242">
        <v>4207004.47</v>
      </c>
      <c r="F718" s="52">
        <f t="shared" si="188"/>
        <v>97.836014994647542</v>
      </c>
    </row>
    <row r="719" spans="1:6" ht="12.75" customHeight="1" x14ac:dyDescent="0.2">
      <c r="A719" s="53" t="s">
        <v>1418</v>
      </c>
      <c r="B719" s="85" t="s">
        <v>1419</v>
      </c>
      <c r="C719" s="50" t="s">
        <v>1418</v>
      </c>
      <c r="D719" s="242">
        <v>511.63</v>
      </c>
      <c r="E719" s="242">
        <v>511.63</v>
      </c>
      <c r="F719" s="52">
        <f t="shared" si="188"/>
        <v>100</v>
      </c>
    </row>
    <row r="720" spans="1:6" ht="12.75" customHeight="1" x14ac:dyDescent="0.2">
      <c r="A720" s="53" t="s">
        <v>1420</v>
      </c>
      <c r="B720" s="85" t="s">
        <v>1421</v>
      </c>
      <c r="C720" s="50" t="s">
        <v>1420</v>
      </c>
      <c r="D720" s="242">
        <v>263877.17</v>
      </c>
      <c r="E720" s="242">
        <v>335579.99</v>
      </c>
      <c r="F720" s="52">
        <f t="shared" si="188"/>
        <v>127.17280164858522</v>
      </c>
    </row>
    <row r="721" spans="1:6" ht="12.75" customHeight="1" x14ac:dyDescent="0.2">
      <c r="A721" s="53" t="s">
        <v>1422</v>
      </c>
      <c r="B721" s="85" t="s">
        <v>1423</v>
      </c>
      <c r="C721" s="50" t="s">
        <v>1422</v>
      </c>
      <c r="D721" s="242">
        <v>54274.3</v>
      </c>
      <c r="E721" s="242">
        <v>29826.09</v>
      </c>
      <c r="F721" s="52">
        <f t="shared" si="188"/>
        <v>54.954352244063941</v>
      </c>
    </row>
    <row r="722" spans="1:6" ht="12.75" customHeight="1" x14ac:dyDescent="0.2">
      <c r="A722" s="53" t="s">
        <v>1424</v>
      </c>
      <c r="B722" s="85" t="s">
        <v>1425</v>
      </c>
      <c r="C722" s="50" t="s">
        <v>1424</v>
      </c>
      <c r="D722" s="242">
        <v>785770.72</v>
      </c>
      <c r="E722" s="242">
        <v>511076.06</v>
      </c>
      <c r="F722" s="52">
        <f t="shared" si="188"/>
        <v>65.041372373864988</v>
      </c>
    </row>
    <row r="723" spans="1:6" ht="12.75" customHeight="1" x14ac:dyDescent="0.2">
      <c r="A723" s="53" t="s">
        <v>1426</v>
      </c>
      <c r="B723" s="85" t="s">
        <v>1427</v>
      </c>
      <c r="C723" s="50" t="s">
        <v>1426</v>
      </c>
      <c r="D723" s="242">
        <v>53417.47</v>
      </c>
      <c r="E723" s="242">
        <v>52830.04</v>
      </c>
      <c r="F723" s="52">
        <f t="shared" si="188"/>
        <v>98.90030358981808</v>
      </c>
    </row>
    <row r="724" spans="1:6" ht="12.75" customHeight="1" x14ac:dyDescent="0.2">
      <c r="A724" s="53" t="s">
        <v>1428</v>
      </c>
      <c r="B724" s="85" t="s">
        <v>1429</v>
      </c>
      <c r="C724" s="50" t="s">
        <v>1428</v>
      </c>
      <c r="D724" s="242">
        <v>77927.649999999994</v>
      </c>
      <c r="E724" s="242">
        <v>100363.23</v>
      </c>
      <c r="F724" s="52">
        <f t="shared" si="188"/>
        <v>128.7902689225198</v>
      </c>
    </row>
    <row r="725" spans="1:6" ht="12.75" customHeight="1" x14ac:dyDescent="0.2">
      <c r="A725" s="53">
        <v>32911</v>
      </c>
      <c r="B725" s="85" t="s">
        <v>1430</v>
      </c>
      <c r="C725" s="50" t="s">
        <v>1431</v>
      </c>
      <c r="D725" s="242">
        <v>178414.5</v>
      </c>
      <c r="E725" s="242">
        <v>172674.89</v>
      </c>
      <c r="F725" s="52">
        <f t="shared" ref="F725:F979" si="190">IF(D725&lt;&gt;0,IF(E725/D725&gt;=100,"&gt;&gt;100",E725/D725*100),"-")</f>
        <v>96.782991292748079</v>
      </c>
    </row>
    <row r="726" spans="1:6" ht="12.75" customHeight="1" x14ac:dyDescent="0.2">
      <c r="A726" s="53" t="s">
        <v>1432</v>
      </c>
      <c r="B726" s="85" t="s">
        <v>1433</v>
      </c>
      <c r="C726" s="50" t="s">
        <v>1432</v>
      </c>
      <c r="D726" s="242">
        <v>54169.16</v>
      </c>
      <c r="E726" s="242">
        <v>57660.45</v>
      </c>
      <c r="F726" s="52">
        <f t="shared" si="190"/>
        <v>106.44516178578363</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187551.2</v>
      </c>
      <c r="E742" s="242">
        <v>143669.53</v>
      </c>
      <c r="F742" s="52">
        <f t="shared" si="190"/>
        <v>76.602831653436496</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210740.01</v>
      </c>
      <c r="E759" s="242">
        <v>228760.97</v>
      </c>
      <c r="F759" s="52">
        <f t="shared" si="190"/>
        <v>108.55127604862503</v>
      </c>
    </row>
    <row r="760" spans="1:6" ht="12.75" customHeight="1" x14ac:dyDescent="0.2">
      <c r="A760" s="53">
        <v>35232</v>
      </c>
      <c r="B760" s="85" t="s">
        <v>1500</v>
      </c>
      <c r="C760" s="50" t="s">
        <v>1501</v>
      </c>
      <c r="D760" s="242">
        <v>111869</v>
      </c>
      <c r="E760" s="242">
        <v>107292</v>
      </c>
      <c r="F760" s="52">
        <f t="shared" si="190"/>
        <v>95.908607388999627</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7911.17</v>
      </c>
      <c r="F762" s="52" t="str">
        <f t="shared" si="190"/>
        <v>-</v>
      </c>
    </row>
    <row r="763" spans="1:6" ht="12.75" customHeight="1" x14ac:dyDescent="0.2">
      <c r="A763" s="53">
        <v>36315</v>
      </c>
      <c r="B763" s="85" t="s">
        <v>1506</v>
      </c>
      <c r="C763" s="50" t="s">
        <v>1507</v>
      </c>
      <c r="D763" s="242">
        <v>1723787.26</v>
      </c>
      <c r="E763" s="242">
        <v>1746944.39</v>
      </c>
      <c r="F763" s="52">
        <f t="shared" si="190"/>
        <v>101.3433867703605</v>
      </c>
    </row>
    <row r="764" spans="1:6" ht="12.75" customHeight="1" x14ac:dyDescent="0.2">
      <c r="A764" s="53">
        <v>36316</v>
      </c>
      <c r="B764" s="85" t="s">
        <v>1508</v>
      </c>
      <c r="C764" s="50" t="s">
        <v>1509</v>
      </c>
      <c r="D764" s="242">
        <v>142243.73000000001</v>
      </c>
      <c r="E764" s="242">
        <v>29558.54</v>
      </c>
      <c r="F764" s="52">
        <f t="shared" si="190"/>
        <v>20.780205918390919</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37078.54</v>
      </c>
      <c r="E769" s="242">
        <v>53430.54</v>
      </c>
      <c r="F769" s="52">
        <f t="shared" si="190"/>
        <v>144.10098132234981</v>
      </c>
    </row>
    <row r="770" spans="1:6" ht="12.75" customHeight="1" x14ac:dyDescent="0.2">
      <c r="A770" s="53">
        <v>36325</v>
      </c>
      <c r="B770" s="85" t="s">
        <v>1520</v>
      </c>
      <c r="C770" s="50" t="s">
        <v>1521</v>
      </c>
      <c r="D770" s="242">
        <v>347740</v>
      </c>
      <c r="E770" s="242">
        <v>272200</v>
      </c>
      <c r="F770" s="52">
        <f t="shared" si="190"/>
        <v>78.276873526197733</v>
      </c>
    </row>
    <row r="771" spans="1:6" ht="12.75" customHeight="1" x14ac:dyDescent="0.2">
      <c r="A771" s="53">
        <v>36326</v>
      </c>
      <c r="B771" s="85" t="s">
        <v>1522</v>
      </c>
      <c r="C771" s="50" t="s">
        <v>1523</v>
      </c>
      <c r="D771" s="242">
        <v>602628.76</v>
      </c>
      <c r="E771" s="242">
        <v>823554.79</v>
      </c>
      <c r="F771" s="52">
        <f t="shared" si="190"/>
        <v>136.66038607251338</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172232.28</v>
      </c>
      <c r="E790" s="242">
        <v>187127.54</v>
      </c>
      <c r="F790" s="52">
        <f t="shared" si="190"/>
        <v>108.64835558119535</v>
      </c>
    </row>
    <row r="791" spans="1:6" ht="24" x14ac:dyDescent="0.2">
      <c r="A791" s="53" t="s">
        <v>1562</v>
      </c>
      <c r="B791" s="85" t="s">
        <v>1563</v>
      </c>
      <c r="C791" s="50" t="s">
        <v>1562</v>
      </c>
      <c r="D791" s="242">
        <v>281059.15000000002</v>
      </c>
      <c r="E791" s="242">
        <v>334131.18</v>
      </c>
      <c r="F791" s="52">
        <f t="shared" si="190"/>
        <v>118.88286860612791</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1632.51</v>
      </c>
      <c r="E793" s="242">
        <v>0</v>
      </c>
      <c r="F793" s="52">
        <f t="shared" si="190"/>
        <v>0</v>
      </c>
    </row>
    <row r="794" spans="1:6" ht="12.75" customHeight="1" x14ac:dyDescent="0.2">
      <c r="A794" s="53" t="s">
        <v>1568</v>
      </c>
      <c r="B794" s="85" t="s">
        <v>1569</v>
      </c>
      <c r="C794" s="50" t="s">
        <v>1568</v>
      </c>
      <c r="D794" s="242">
        <v>0</v>
      </c>
      <c r="E794" s="242">
        <v>44829.96</v>
      </c>
      <c r="F794" s="52" t="str">
        <f t="shared" si="190"/>
        <v>-</v>
      </c>
    </row>
    <row r="795" spans="1:6" ht="12.75" customHeight="1" x14ac:dyDescent="0.2">
      <c r="A795" s="53" t="s">
        <v>1570</v>
      </c>
      <c r="B795" s="85" t="s">
        <v>1571</v>
      </c>
      <c r="C795" s="50" t="s">
        <v>1570</v>
      </c>
      <c r="D795" s="242">
        <v>23118.09</v>
      </c>
      <c r="E795" s="242">
        <v>0</v>
      </c>
      <c r="F795" s="52">
        <f t="shared" si="190"/>
        <v>0</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22515.62</v>
      </c>
      <c r="E799" s="242">
        <v>4202.34</v>
      </c>
      <c r="F799" s="52">
        <f t="shared" si="190"/>
        <v>18.664109627005608</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210111.7</v>
      </c>
      <c r="E803" s="242">
        <v>302773.09999999998</v>
      </c>
      <c r="F803" s="52">
        <f t="shared" si="190"/>
        <v>144.10101864865211</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1089152.21</v>
      </c>
      <c r="E816" s="242">
        <v>1275959.74</v>
      </c>
      <c r="F816" s="52">
        <f t="shared" si="190"/>
        <v>117.15164586591622</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37492.78</v>
      </c>
      <c r="E819" s="242">
        <v>40348.19</v>
      </c>
      <c r="F819" s="52">
        <f t="shared" si="190"/>
        <v>107.61589297992842</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54022.22</v>
      </c>
      <c r="E823" s="242">
        <v>56549.5</v>
      </c>
      <c r="F823" s="52">
        <f t="shared" si="190"/>
        <v>104.67822314595733</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34.35</v>
      </c>
      <c r="E825" s="242">
        <v>0</v>
      </c>
      <c r="F825" s="52">
        <f t="shared" si="190"/>
        <v>0</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537960.05000000005</v>
      </c>
      <c r="E828" s="242">
        <v>636898.68000000005</v>
      </c>
      <c r="F828" s="52">
        <f t="shared" si="190"/>
        <v>118.39144561013406</v>
      </c>
    </row>
    <row r="829" spans="1:6" ht="12.75" customHeight="1" x14ac:dyDescent="0.2">
      <c r="A829" s="53">
        <v>38117</v>
      </c>
      <c r="B829" s="85" t="s">
        <v>1637</v>
      </c>
      <c r="C829" s="50" t="s">
        <v>1638</v>
      </c>
      <c r="D829" s="242">
        <v>180047.2</v>
      </c>
      <c r="E829" s="242">
        <v>225279.13</v>
      </c>
      <c r="F829" s="52">
        <f t="shared" si="190"/>
        <v>125.12226238453027</v>
      </c>
    </row>
    <row r="830" spans="1:6" ht="12.75" customHeight="1" x14ac:dyDescent="0.2">
      <c r="A830" s="53">
        <v>38612</v>
      </c>
      <c r="B830" s="85" t="s">
        <v>1639</v>
      </c>
      <c r="C830" s="50" t="s">
        <v>1640</v>
      </c>
      <c r="D830" s="242">
        <v>50000</v>
      </c>
      <c r="E830" s="242">
        <v>47500</v>
      </c>
      <c r="F830" s="52">
        <f t="shared" si="190"/>
        <v>95</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3000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16389.439999999999</v>
      </c>
      <c r="E846" s="242">
        <v>5850.22</v>
      </c>
      <c r="F846" s="52">
        <f t="shared" si="190"/>
        <v>35.695057305191639</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209699.77</v>
      </c>
      <c r="E915" s="242">
        <v>220468.46</v>
      </c>
      <c r="F915" s="52">
        <f t="shared" si="190"/>
        <v>105.13528937108514</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1619218.28</v>
      </c>
      <c r="E954" s="242">
        <v>1619200.62</v>
      </c>
      <c r="F954" s="52">
        <f t="shared" si="190"/>
        <v>99.998909350257591</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6636.12</v>
      </c>
      <c r="E965" s="242">
        <v>6636.1</v>
      </c>
      <c r="F965" s="52">
        <f t="shared" si="190"/>
        <v>99.999698619072603</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248012.63</v>
      </c>
      <c r="E968" s="242">
        <v>0</v>
      </c>
      <c r="F968" s="52">
        <f t="shared" si="190"/>
        <v>0</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44" workbookViewId="0">
      <selection activeCell="D262" sqref="D262:E32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283914777.37</v>
      </c>
      <c r="E6" s="229">
        <f t="shared" si="0"/>
        <v>296821653.48000002</v>
      </c>
      <c r="F6" s="230">
        <f t="shared" ref="F6:F260" si="1">IF(D6&gt;0,IF(E6/D6&gt;=100,"&gt;&gt;100",E6/D6*100),"-")</f>
        <v>104.54603886052034</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236264778.28999999</v>
      </c>
      <c r="E7" s="104">
        <f t="shared" si="2"/>
        <v>244702274.49000001</v>
      </c>
      <c r="F7" s="93">
        <f t="shared" si="1"/>
        <v>103.57120357129301</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10473060.560000001</v>
      </c>
      <c r="E8" s="104">
        <f>E9+E10-E11</f>
        <v>14198779.339999998</v>
      </c>
      <c r="F8" s="93">
        <f t="shared" si="1"/>
        <v>135.57430761194794</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7764647.1900000004</v>
      </c>
      <c r="E9" s="247">
        <v>11701497.439999999</v>
      </c>
      <c r="F9" s="93">
        <f t="shared" si="1"/>
        <v>150.70224253164037</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3173341.19</v>
      </c>
      <c r="E10" s="247">
        <v>3026144.78</v>
      </c>
      <c r="F10" s="93">
        <f t="shared" si="1"/>
        <v>95.361469152328993</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464927.81999999995</v>
      </c>
      <c r="E11" s="247">
        <v>528862.88</v>
      </c>
      <c r="F11" s="93">
        <f t="shared" si="1"/>
        <v>113.75160987354984</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216112043.5</v>
      </c>
      <c r="E12" s="104">
        <f t="shared" si="3"/>
        <v>210234424.21000001</v>
      </c>
      <c r="F12" s="93">
        <f t="shared" si="1"/>
        <v>97.280290725676295</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186737557.23999998</v>
      </c>
      <c r="E13" s="104">
        <f t="shared" si="4"/>
        <v>182344293.71000001</v>
      </c>
      <c r="F13" s="93">
        <f t="shared" si="1"/>
        <v>97.647359430565089</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8014645.2500000009</v>
      </c>
      <c r="E14" s="247">
        <v>3924768.38</v>
      </c>
      <c r="F14" s="93">
        <f t="shared" si="1"/>
        <v>48.969957591073658</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233224579.91999999</v>
      </c>
      <c r="E15" s="247">
        <v>234886971.33000001</v>
      </c>
      <c r="F15" s="93">
        <f t="shared" si="1"/>
        <v>100.71278568089619</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699256.05</v>
      </c>
      <c r="E16" s="247">
        <v>504563.75</v>
      </c>
      <c r="F16" s="93">
        <f t="shared" si="1"/>
        <v>72.157223380477006</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10809438.130000001</v>
      </c>
      <c r="E17" s="247">
        <v>10672481.1</v>
      </c>
      <c r="F17" s="93">
        <f t="shared" si="1"/>
        <v>98.732986596038714</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66010362.110000007</v>
      </c>
      <c r="E18" s="247">
        <v>67644490.849999994</v>
      </c>
      <c r="F18" s="93">
        <f t="shared" si="1"/>
        <v>102.47556396869459</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16828462.370000012</v>
      </c>
      <c r="E19" s="104">
        <f t="shared" si="5"/>
        <v>14275408.429999992</v>
      </c>
      <c r="F19" s="93">
        <f t="shared" si="1"/>
        <v>84.828952973437836</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23619749.310000006</v>
      </c>
      <c r="E20" s="247">
        <v>26882743.399999999</v>
      </c>
      <c r="F20" s="93">
        <f t="shared" si="1"/>
        <v>113.81468552936131</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1543473.5700000003</v>
      </c>
      <c r="E21" s="247">
        <v>1627840.43</v>
      </c>
      <c r="F21" s="93">
        <f t="shared" si="1"/>
        <v>105.46603852763087</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3627265.49</v>
      </c>
      <c r="E22" s="247">
        <v>3469670.87</v>
      </c>
      <c r="F22" s="93">
        <f t="shared" si="1"/>
        <v>95.655277496657675</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22962389.09</v>
      </c>
      <c r="E23" s="247">
        <v>15870614.74</v>
      </c>
      <c r="F23" s="93">
        <f t="shared" si="1"/>
        <v>69.115694703176899</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1442328.13</v>
      </c>
      <c r="E24" s="247">
        <v>1358924.16</v>
      </c>
      <c r="F24" s="93">
        <f t="shared" si="1"/>
        <v>94.217406686784926</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2624065.9999999995</v>
      </c>
      <c r="E25" s="247">
        <v>2678145.6</v>
      </c>
      <c r="F25" s="93">
        <f t="shared" si="1"/>
        <v>102.06090852897758</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13414005.380000003</v>
      </c>
      <c r="E26" s="247">
        <v>12310550.93</v>
      </c>
      <c r="F26" s="93">
        <f t="shared" si="1"/>
        <v>91.773863072656653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209.44</v>
      </c>
      <c r="E27" s="247">
        <v>209.44</v>
      </c>
      <c r="F27" s="93">
        <f t="shared" si="1"/>
        <v>100</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52405024.039999999</v>
      </c>
      <c r="E28" s="247">
        <v>49923291.140000001</v>
      </c>
      <c r="F28" s="93">
        <f t="shared" si="1"/>
        <v>95.264322561696133</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1627302.5200000005</v>
      </c>
      <c r="E29" s="104">
        <f t="shared" si="6"/>
        <v>2672797.6500000004</v>
      </c>
      <c r="F29" s="93">
        <f t="shared" si="1"/>
        <v>164.24712781738947</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5785500.9100000001</v>
      </c>
      <c r="E30" s="247">
        <v>7131544.8600000003</v>
      </c>
      <c r="F30" s="93">
        <f t="shared" si="1"/>
        <v>123.2658151980137</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31097.45</v>
      </c>
      <c r="E32" s="247">
        <v>31097.45</v>
      </c>
      <c r="F32" s="93">
        <f t="shared" si="1"/>
        <v>100</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4189295.84</v>
      </c>
      <c r="E34" s="247">
        <v>4489844.66</v>
      </c>
      <c r="F34" s="93">
        <f t="shared" si="1"/>
        <v>107.17420854193006</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10417618.380000003</v>
      </c>
      <c r="E35" s="104">
        <f t="shared" si="7"/>
        <v>10468068.020000003</v>
      </c>
      <c r="F35" s="93">
        <f t="shared" si="1"/>
        <v>100.48427229871326</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5409411</v>
      </c>
      <c r="E36" s="247">
        <v>5949228.6200000001</v>
      </c>
      <c r="F36" s="93">
        <f t="shared" si="1"/>
        <v>109.97923101054809</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8752959.1600000001</v>
      </c>
      <c r="E37" s="247">
        <v>8759207.1400000006</v>
      </c>
      <c r="F37" s="93">
        <f t="shared" si="1"/>
        <v>100.07138134527753</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8407.5600000000013</v>
      </c>
      <c r="E38" s="247">
        <v>8407.56</v>
      </c>
      <c r="F38" s="93">
        <f t="shared" si="1"/>
        <v>99.999999999999972</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48383.46</v>
      </c>
      <c r="E39" s="247">
        <v>7239.39</v>
      </c>
      <c r="F39" s="93">
        <f t="shared" si="1"/>
        <v>14.96253058379868</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3801542.8</v>
      </c>
      <c r="E40" s="247">
        <v>4256014.6900000004</v>
      </c>
      <c r="F40" s="93">
        <f t="shared" si="1"/>
        <v>111.95493287619965</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6996.33</v>
      </c>
      <c r="E41" s="104">
        <f t="shared" si="8"/>
        <v>8269.02</v>
      </c>
      <c r="F41" s="93">
        <f t="shared" si="1"/>
        <v>118.1908229028648</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15533.32</v>
      </c>
      <c r="E42" s="247">
        <v>18057.7</v>
      </c>
      <c r="F42" s="93">
        <f t="shared" si="1"/>
        <v>116.25138734024665</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200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8536.99</v>
      </c>
      <c r="E44" s="247">
        <v>9988.68</v>
      </c>
      <c r="F44" s="93">
        <f t="shared" si="1"/>
        <v>117.0047054055352</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494106.66000000015</v>
      </c>
      <c r="E45" s="104">
        <f t="shared" si="9"/>
        <v>465587.37999999989</v>
      </c>
      <c r="F45" s="93">
        <f t="shared" si="1"/>
        <v>94.228112610342023</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583745.69999999995</v>
      </c>
      <c r="E47" s="247">
        <v>514582.41</v>
      </c>
      <c r="F47" s="93">
        <f t="shared" si="1"/>
        <v>88.151811653601911</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561544.16999999993</v>
      </c>
      <c r="E48" s="247">
        <v>558880.56000000006</v>
      </c>
      <c r="F48" s="93">
        <f t="shared" si="1"/>
        <v>99.525663315140491</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937462.07000000007</v>
      </c>
      <c r="E49" s="247">
        <v>952358.51</v>
      </c>
      <c r="F49" s="93">
        <f t="shared" si="1"/>
        <v>101.5890178895451</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1588645.2799999998</v>
      </c>
      <c r="E50" s="247">
        <v>1560234.1</v>
      </c>
      <c r="F50" s="93">
        <f t="shared" si="1"/>
        <v>98.211609579704302</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3640.8099999986589</v>
      </c>
      <c r="E52" s="104">
        <f t="shared" si="10"/>
        <v>2044.5299999993294</v>
      </c>
      <c r="F52" s="93">
        <f t="shared" si="1"/>
        <v>56.155910360608843</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55087.91</v>
      </c>
      <c r="E53" s="247">
        <v>132670.51999999999</v>
      </c>
      <c r="F53" s="93">
        <f t="shared" si="1"/>
        <v>240.83418666636649</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5325661.8699999992</v>
      </c>
      <c r="E54" s="247">
        <v>5320955.3499999996</v>
      </c>
      <c r="F54" s="93">
        <f t="shared" si="1"/>
        <v>99.911625632364832</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5377108.9700000007</v>
      </c>
      <c r="E55" s="247">
        <v>5451581.3399999999</v>
      </c>
      <c r="F55" s="93">
        <f t="shared" si="1"/>
        <v>101.3849890417973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8865854.9100000001</v>
      </c>
      <c r="E56" s="104">
        <f t="shared" si="11"/>
        <v>19720221.66</v>
      </c>
      <c r="F56" s="93">
        <f t="shared" si="1"/>
        <v>222.42887866072692</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7684273.1699999999</v>
      </c>
      <c r="E57" s="247">
        <v>18667590.41</v>
      </c>
      <c r="F57" s="93">
        <f t="shared" si="1"/>
        <v>242.93241529829683</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37522.369999999995</v>
      </c>
      <c r="E58" s="247">
        <v>54457.43</v>
      </c>
      <c r="F58" s="93">
        <f t="shared" si="1"/>
        <v>145.13323651997462</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194.62</v>
      </c>
      <c r="E60" s="247">
        <v>194.62</v>
      </c>
      <c r="F60" s="93">
        <f t="shared" si="1"/>
        <v>100</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101257.84</v>
      </c>
      <c r="E61" s="247">
        <v>0</v>
      </c>
      <c r="F61" s="93">
        <f t="shared" si="1"/>
        <v>0</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1042606.91</v>
      </c>
      <c r="E62" s="247">
        <v>997979.2</v>
      </c>
      <c r="F62" s="93">
        <f t="shared" si="1"/>
        <v>95.719603469729549</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810178.51</v>
      </c>
      <c r="E63" s="104">
        <f t="shared" si="12"/>
        <v>546804.75</v>
      </c>
      <c r="F63" s="93">
        <f t="shared" si="1"/>
        <v>67.491885214284437</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657099.88</v>
      </c>
      <c r="E64" s="247">
        <v>429541.12</v>
      </c>
      <c r="F64" s="93">
        <f t="shared" si="1"/>
        <v>65.369228191001952</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118549.91</v>
      </c>
      <c r="E65" s="247">
        <v>117263.63</v>
      </c>
      <c r="F65" s="93">
        <f t="shared" si="1"/>
        <v>98.914988632214062</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34528.720000000001</v>
      </c>
      <c r="E67" s="247">
        <v>0</v>
      </c>
      <c r="F67" s="93">
        <f t="shared" si="1"/>
        <v>0</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47649999.079999998</v>
      </c>
      <c r="E68" s="104">
        <f t="shared" si="13"/>
        <v>52119378.990000002</v>
      </c>
      <c r="F68" s="93">
        <f t="shared" si="1"/>
        <v>109.37960125140049</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15784686.620000001</v>
      </c>
      <c r="E69" s="104">
        <f t="shared" si="14"/>
        <v>22273938.590000004</v>
      </c>
      <c r="F69" s="93">
        <f t="shared" si="1"/>
        <v>141.11105989128595</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15770754.720000001</v>
      </c>
      <c r="E70" s="104">
        <f t="shared" si="15"/>
        <v>22270614.260000002</v>
      </c>
      <c r="F70" s="93">
        <f t="shared" si="1"/>
        <v>141.21463845834259</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15680244.780000001</v>
      </c>
      <c r="E72" s="247">
        <v>22100368.41</v>
      </c>
      <c r="F72" s="93">
        <f t="shared" si="1"/>
        <v>140.94402683170358</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90509.94</v>
      </c>
      <c r="E73" s="247">
        <v>170245.85</v>
      </c>
      <c r="F73" s="93">
        <f t="shared" si="1"/>
        <v>188.09630190893952</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12106.97</v>
      </c>
      <c r="E75" s="247">
        <v>772.03</v>
      </c>
      <c r="F75" s="93">
        <f t="shared" si="1"/>
        <v>6.3767400100933598</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1824.9300000000003</v>
      </c>
      <c r="E76" s="247">
        <v>2552.3000000000002</v>
      </c>
      <c r="F76" s="93">
        <f t="shared" si="1"/>
        <v>139.85741918868121</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986982.72</v>
      </c>
      <c r="E78" s="104">
        <f>E79+SUM(E82:E84)-E85+E86</f>
        <v>462892.15</v>
      </c>
      <c r="F78" s="93">
        <f t="shared" si="1"/>
        <v>46.899721810732416</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11746.5</v>
      </c>
      <c r="E82" s="247">
        <v>8491.91</v>
      </c>
      <c r="F82" s="93">
        <f t="shared" si="1"/>
        <v>72.293108585536118</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16440.079999999998</v>
      </c>
      <c r="E83" s="247">
        <v>4819.34</v>
      </c>
      <c r="F83" s="93">
        <f t="shared" si="1"/>
        <v>29.314577544634822</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48044.090000000004</v>
      </c>
      <c r="E84" s="247">
        <v>49154.239999999998</v>
      </c>
      <c r="F84" s="93">
        <f t="shared" si="1"/>
        <v>102.31069003492416</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49.49</v>
      </c>
      <c r="E85" s="247">
        <v>49.49</v>
      </c>
      <c r="F85" s="93">
        <f t="shared" si="1"/>
        <v>100</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910801.53999999992</v>
      </c>
      <c r="E86" s="247">
        <v>400476.15</v>
      </c>
      <c r="F86" s="93">
        <f t="shared" si="1"/>
        <v>43.969639093934781</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340666.21</v>
      </c>
      <c r="E87" s="104">
        <f t="shared" si="17"/>
        <v>304670.86000000004</v>
      </c>
      <c r="F87" s="93">
        <f t="shared" si="1"/>
        <v>89.433836129506361</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691277.01</v>
      </c>
      <c r="E88" s="104">
        <f t="shared" si="18"/>
        <v>629723.05000000005</v>
      </c>
      <c r="F88" s="93">
        <f t="shared" si="1"/>
        <v>91.095615923926076</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396589.19</v>
      </c>
      <c r="E89" s="247">
        <v>335035.23</v>
      </c>
      <c r="F89" s="93">
        <f t="shared" si="1"/>
        <v>84.479163438620191</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294687.82</v>
      </c>
      <c r="E94" s="247">
        <v>294687.82</v>
      </c>
      <c r="F94" s="93">
        <f t="shared" si="1"/>
        <v>100</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350610.8</v>
      </c>
      <c r="E117" s="247">
        <v>325052.19</v>
      </c>
      <c r="F117" s="93">
        <f t="shared" si="1"/>
        <v>92.710261634838403</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664.68</v>
      </c>
      <c r="E118" s="104">
        <f t="shared" si="20"/>
        <v>664.68</v>
      </c>
      <c r="F118" s="93">
        <f t="shared" si="1"/>
        <v>100</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664.68</v>
      </c>
      <c r="E119" s="104">
        <f t="shared" si="21"/>
        <v>664.68</v>
      </c>
      <c r="F119" s="93">
        <f t="shared" si="1"/>
        <v>100</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664.68</v>
      </c>
      <c r="E125" s="247">
        <v>664.68</v>
      </c>
      <c r="F125" s="93">
        <f t="shared" si="1"/>
        <v>100</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4369447.9800000004</v>
      </c>
      <c r="E134" s="104">
        <f t="shared" si="23"/>
        <v>4369368.1100000003</v>
      </c>
      <c r="F134" s="93">
        <f t="shared" si="1"/>
        <v>99.998172080309317</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4369447.9800000004</v>
      </c>
      <c r="E135" s="104">
        <f t="shared" si="24"/>
        <v>4369368.1100000003</v>
      </c>
      <c r="F135" s="93">
        <f t="shared" si="1"/>
        <v>99.998172080309317</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4369447.9800000004</v>
      </c>
      <c r="E141" s="247">
        <v>4369368.1100000003</v>
      </c>
      <c r="F141" s="93">
        <f t="shared" si="1"/>
        <v>99.998172080309317</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16998587.769999996</v>
      </c>
      <c r="E146" s="104">
        <f t="shared" si="26"/>
        <v>14095602.279999999</v>
      </c>
      <c r="F146" s="93">
        <f t="shared" si="1"/>
        <v>82.92219607135047</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37308.54</v>
      </c>
      <c r="E147" s="247">
        <v>29923.19</v>
      </c>
      <c r="F147" s="93">
        <f t="shared" si="1"/>
        <v>80.204666277479632</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7355258.7000000002</v>
      </c>
      <c r="E149" s="104">
        <f t="shared" si="27"/>
        <v>2937458.77</v>
      </c>
      <c r="F149" s="93">
        <f t="shared" si="1"/>
        <v>39.936851847236859</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89341.21</v>
      </c>
      <c r="E151" s="247">
        <v>66915.02</v>
      </c>
      <c r="F151" s="93">
        <f t="shared" si="1"/>
        <v>74.898269230962953</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146085.17000000001</v>
      </c>
      <c r="E152" s="247">
        <v>294851</v>
      </c>
      <c r="F152" s="93">
        <f t="shared" si="1"/>
        <v>201.83499803573488</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531.27</v>
      </c>
      <c r="E153" s="247">
        <v>0</v>
      </c>
      <c r="F153" s="93">
        <f t="shared" si="1"/>
        <v>0</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v>12468.18</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807052.09</v>
      </c>
      <c r="E155" s="247">
        <v>834299.68</v>
      </c>
      <c r="F155" s="93">
        <f t="shared" si="1"/>
        <v>103.37618727931182</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6312248.96</v>
      </c>
      <c r="E157" s="247">
        <v>1728924.89</v>
      </c>
      <c r="F157" s="93">
        <f t="shared" si="1"/>
        <v>27.389998413497302</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76028.509999999995</v>
      </c>
      <c r="E158" s="247">
        <v>63691.63</v>
      </c>
      <c r="F158" s="93">
        <f t="shared" si="1"/>
        <v>83.773350286622744</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664482.49000000011</v>
      </c>
      <c r="E159" s="247">
        <v>495580.59</v>
      </c>
      <c r="F159" s="93">
        <f t="shared" si="1"/>
        <v>74.581437051862707</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816489.87999999989</v>
      </c>
      <c r="E160" s="247">
        <v>690927.67</v>
      </c>
      <c r="F160" s="93">
        <f t="shared" si="1"/>
        <v>84.621706517660712</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8284830.919999999</v>
      </c>
      <c r="E161" s="247">
        <v>10021150.369999999</v>
      </c>
      <c r="F161" s="93">
        <f t="shared" si="1"/>
        <v>120.95781394655185</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30537.37</v>
      </c>
      <c r="E162" s="247">
        <v>63259.98</v>
      </c>
      <c r="F162" s="93">
        <f t="shared" si="1"/>
        <v>207.15595350876649</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266348.63999999996</v>
      </c>
      <c r="E163" s="247">
        <v>206389.92</v>
      </c>
      <c r="F163" s="93">
        <f t="shared" si="1"/>
        <v>77.488632943648611</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67640.53</v>
      </c>
      <c r="E164" s="104">
        <f t="shared" si="28"/>
        <v>38606.949999999997</v>
      </c>
      <c r="F164" s="93">
        <f t="shared" si="1"/>
        <v>57.076652119668481</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67640.53</v>
      </c>
      <c r="E166" s="247">
        <v>38606.949999999997</v>
      </c>
      <c r="F166" s="93">
        <f t="shared" si="1"/>
        <v>57.076652119668481</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9101322.5700000003</v>
      </c>
      <c r="E170" s="104">
        <f t="shared" si="29"/>
        <v>10573635.369999999</v>
      </c>
      <c r="F170" s="93">
        <f t="shared" si="1"/>
        <v>116.17691042896416</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14340.99</v>
      </c>
      <c r="E171" s="247">
        <v>7989.59</v>
      </c>
      <c r="F171" s="93">
        <f t="shared" si="1"/>
        <v>55.71156524061449</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9086981.5800000001</v>
      </c>
      <c r="E173" s="247">
        <v>10565645.779999999</v>
      </c>
      <c r="F173" s="93">
        <f t="shared" si="1"/>
        <v>116.27233627560626</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283914777.37</v>
      </c>
      <c r="E175" s="104">
        <f t="shared" si="30"/>
        <v>296821653.48000002</v>
      </c>
      <c r="F175" s="93">
        <f t="shared" si="1"/>
        <v>104.54603886052034</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51909969.140000001</v>
      </c>
      <c r="E176" s="104">
        <f t="shared" si="31"/>
        <v>33300693.050000001</v>
      </c>
      <c r="F176" s="93">
        <f t="shared" si="1"/>
        <v>64.150862737345875</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35231940.439999998</v>
      </c>
      <c r="E177" s="104">
        <f t="shared" si="32"/>
        <v>23803358.030000001</v>
      </c>
      <c r="F177" s="93">
        <f t="shared" si="1"/>
        <v>67.56187065693166</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13378517.670000002</v>
      </c>
      <c r="E178" s="247">
        <v>14435226.300000001</v>
      </c>
      <c r="F178" s="93">
        <f t="shared" si="1"/>
        <v>107.89854792634885</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4163775.95</v>
      </c>
      <c r="E179" s="247">
        <v>3427642.6</v>
      </c>
      <c r="F179" s="93">
        <f t="shared" si="1"/>
        <v>82.320534081570841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43918.71</v>
      </c>
      <c r="E180" s="104">
        <f t="shared" si="33"/>
        <v>11014.5</v>
      </c>
      <c r="F180" s="93">
        <f t="shared" si="1"/>
        <v>25.0792885310156</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142.53</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34541.43</v>
      </c>
      <c r="E182" s="247">
        <v>0</v>
      </c>
      <c r="F182" s="93">
        <f t="shared" si="1"/>
        <v>0</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9377.2800000000007</v>
      </c>
      <c r="E183" s="247">
        <v>10871.97</v>
      </c>
      <c r="F183" s="93">
        <f t="shared" si="1"/>
        <v>115.93948351760849</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29601.439999999999</v>
      </c>
      <c r="E184" s="247">
        <v>33735.019999999997</v>
      </c>
      <c r="F184" s="93">
        <f t="shared" si="1"/>
        <v>113.96411796182888</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115404.7</v>
      </c>
      <c r="E186" s="247">
        <v>85163.9</v>
      </c>
      <c r="F186" s="93">
        <f t="shared" si="1"/>
        <v>73.795867932588536</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546.22</v>
      </c>
      <c r="E187" s="247">
        <v>546.22</v>
      </c>
      <c r="F187" s="93">
        <f t="shared" si="1"/>
        <v>100</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17500175.75</v>
      </c>
      <c r="E188" s="247">
        <v>5810029.4900000002</v>
      </c>
      <c r="F188" s="93">
        <f t="shared" si="1"/>
        <v>33.199835093084715</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1371472.65</v>
      </c>
      <c r="E189" s="247">
        <v>241347.91</v>
      </c>
      <c r="F189" s="93">
        <f t="shared" si="1"/>
        <v>17.597719502463285</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15236586.91</v>
      </c>
      <c r="E206" s="104">
        <f t="shared" si="37"/>
        <v>9192385.1099999994</v>
      </c>
      <c r="F206" s="93">
        <f t="shared" si="1"/>
        <v>60.330999089874247</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15236586.91</v>
      </c>
      <c r="E207" s="104">
        <f t="shared" si="38"/>
        <v>9192385.1099999994</v>
      </c>
      <c r="F207" s="93">
        <f t="shared" si="1"/>
        <v>60.330999089874247</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15232165.300000001</v>
      </c>
      <c r="E212" s="247">
        <v>9191072.1099999994</v>
      </c>
      <c r="F212" s="93">
        <f t="shared" si="1"/>
        <v>60.339892122888131</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4421.6099999999997</v>
      </c>
      <c r="E215" s="247">
        <v>1313</v>
      </c>
      <c r="F215" s="93">
        <f t="shared" si="1"/>
        <v>29.695065824439514</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69969.14</v>
      </c>
      <c r="E234" s="104">
        <f t="shared" si="40"/>
        <v>63602</v>
      </c>
      <c r="F234" s="93">
        <f t="shared" si="1"/>
        <v>90.900073946885726</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6793.29</v>
      </c>
      <c r="E235" s="247">
        <v>5800</v>
      </c>
      <c r="F235" s="93">
        <f t="shared" si="1"/>
        <v>85.378366005278735</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63175.85</v>
      </c>
      <c r="E236" s="247">
        <v>57802</v>
      </c>
      <c r="F236" s="93">
        <f t="shared" si="1"/>
        <v>91.493822402072951</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232004808.22999999</v>
      </c>
      <c r="E237" s="104">
        <f t="shared" si="41"/>
        <v>263520960.43000004</v>
      </c>
      <c r="F237" s="93">
        <f t="shared" si="1"/>
        <v>113.58426682638243</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226193753.02999997</v>
      </c>
      <c r="E238" s="104">
        <f t="shared" si="42"/>
        <v>241070884.48000002</v>
      </c>
      <c r="F238" s="93">
        <f t="shared" si="1"/>
        <v>106.57716283085277</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241780538.14999998</v>
      </c>
      <c r="E239" s="104">
        <f t="shared" si="43"/>
        <v>250606995.08000001</v>
      </c>
      <c r="F239" s="93">
        <f t="shared" si="1"/>
        <v>103.65060686750731</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210223550.83999997</v>
      </c>
      <c r="E240" s="247">
        <v>209076726.36000001</v>
      </c>
      <c r="F240" s="93">
        <f t="shared" si="1"/>
        <v>99.454473832538014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31556987.309999999</v>
      </c>
      <c r="E241" s="247">
        <v>41530268.719999999</v>
      </c>
      <c r="F241" s="93">
        <f t="shared" si="1"/>
        <v>131.60403530295045</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15586785.119999999</v>
      </c>
      <c r="E242" s="104">
        <f t="shared" si="44"/>
        <v>9536110.5999999996</v>
      </c>
      <c r="F242" s="93">
        <f t="shared" si="1"/>
        <v>61.180740778698819</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11158867.189999999</v>
      </c>
      <c r="E243" s="247">
        <v>9536110.5999999996</v>
      </c>
      <c r="F243" s="93">
        <f t="shared" si="1"/>
        <v>85.457694205248444</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4427917.93</v>
      </c>
      <c r="E244" s="247">
        <v>0</v>
      </c>
      <c r="F244" s="93">
        <f t="shared" si="1"/>
        <v>0</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-6364997.2899999991</v>
      </c>
      <c r="E245" s="104">
        <f t="shared" si="45"/>
        <v>14523442.650000002</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13294808.91</v>
      </c>
      <c r="E246" s="104">
        <f t="shared" si="46"/>
        <v>33710505.5</v>
      </c>
      <c r="F246" s="93">
        <f t="shared" si="1"/>
        <v>253.56141429489716</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11238041.15</v>
      </c>
      <c r="E247" s="247">
        <v>33710505.5</v>
      </c>
      <c r="F247" s="93">
        <f t="shared" si="1"/>
        <v>299.96780622217244</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2056767.76</v>
      </c>
      <c r="E249" s="247">
        <v>0</v>
      </c>
      <c r="F249" s="93">
        <f t="shared" si="1"/>
        <v>0</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19659806.199999999</v>
      </c>
      <c r="E250" s="104">
        <f t="shared" si="47"/>
        <v>19187062.849999998</v>
      </c>
      <c r="F250" s="93">
        <f t="shared" si="1"/>
        <v>97.595381433617575</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19659806.199999999</v>
      </c>
      <c r="E252" s="247">
        <v>17541488.579999998</v>
      </c>
      <c r="F252" s="93">
        <f t="shared" si="1"/>
        <v>89.225134782864743</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1645574.27</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12112720.66</v>
      </c>
      <c r="E255" s="247">
        <v>7891006.71</v>
      </c>
      <c r="F255" s="93">
        <f t="shared" si="1"/>
        <v>65.146443408528171</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63310.61</v>
      </c>
      <c r="E256" s="247">
        <v>35626.589999999997</v>
      </c>
      <c r="F256" s="93">
        <f t="shared" si="1"/>
        <v>56.272700578939293</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21.22</v>
      </c>
      <c r="E257" s="247">
        <v>0</v>
      </c>
      <c r="F257" s="93">
        <f t="shared" si="1"/>
        <v>0</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77788333.319999993</v>
      </c>
      <c r="E259" s="104">
        <f t="shared" si="49"/>
        <v>70375508.030000001</v>
      </c>
      <c r="F259" s="93">
        <f t="shared" si="1"/>
        <v>90.470517912363988</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77788333.319999993</v>
      </c>
      <c r="E260" s="248">
        <v>70375508.030000001</v>
      </c>
      <c r="F260" s="97">
        <f t="shared" si="1"/>
        <v>90.470517912363988</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351778.41</v>
      </c>
      <c r="E262" s="247">
        <v>330147.65999999997</v>
      </c>
      <c r="F262" s="93">
        <f t="shared" ref="F262:F322" si="50">IF(D262&gt;0,IF(E262/D262&gt;=100,"&gt;&gt;100",E262/D262*100),"-")</f>
        <v>93.85102968655751</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339498.6</v>
      </c>
      <c r="E263" s="247">
        <v>299575.39</v>
      </c>
      <c r="F263" s="93">
        <f t="shared" si="50"/>
        <v>88.240537663483735</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3173019.55</v>
      </c>
      <c r="E264" s="247">
        <v>3139160.71</v>
      </c>
      <c r="F264" s="93">
        <f t="shared" si="50"/>
        <v>98.93291423306863</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14091916.860000001</v>
      </c>
      <c r="E265" s="247">
        <v>11162831.49</v>
      </c>
      <c r="F265" s="93">
        <f t="shared" si="50"/>
        <v>79.214429100740517</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25511.41</v>
      </c>
      <c r="E266" s="247">
        <v>25625.83</v>
      </c>
      <c r="F266" s="93">
        <f t="shared" si="50"/>
        <v>100.44850519826227</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42129.119999999995</v>
      </c>
      <c r="E267" s="247">
        <v>12981.12</v>
      </c>
      <c r="F267" s="93">
        <f t="shared" si="50"/>
        <v>30.812701523316893</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859836.00999999989</v>
      </c>
      <c r="E268" s="247">
        <v>334986.09000000003</v>
      </c>
      <c r="F268" s="93">
        <f t="shared" si="50"/>
        <v>38.959299925110145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15254.38</v>
      </c>
      <c r="E269" s="247">
        <v>18404.07</v>
      </c>
      <c r="F269" s="93">
        <f t="shared" si="50"/>
        <v>120.64777460637535</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35711.15</v>
      </c>
      <c r="E271" s="247">
        <v>47085.99</v>
      </c>
      <c r="F271" s="93">
        <f t="shared" si="50"/>
        <v>131.85234863621025</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1673970.54</v>
      </c>
      <c r="E287" s="247">
        <v>1037693.33</v>
      </c>
      <c r="F287" s="93">
        <f t="shared" si="50"/>
        <v>61.989939799060025</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33557969.899999999</v>
      </c>
      <c r="E288" s="247">
        <v>22765664.699999999</v>
      </c>
      <c r="F288" s="93">
        <f t="shared" si="50"/>
        <v>67.839815006211097</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89705.42</v>
      </c>
      <c r="E289" s="247">
        <v>60722</v>
      </c>
      <c r="F289" s="93">
        <f t="shared" si="50"/>
        <v>67.690447243878921</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1281767.23</v>
      </c>
      <c r="E290" s="247">
        <v>180625.91</v>
      </c>
      <c r="F290" s="93">
        <f t="shared" si="50"/>
        <v>14.091943199390421</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2654456.2200000002</v>
      </c>
      <c r="E293" s="247">
        <v>0</v>
      </c>
      <c r="F293" s="93">
        <f t="shared" si="50"/>
        <v>0</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12582130.689999999</v>
      </c>
      <c r="E294" s="247">
        <v>9192385.1099999994</v>
      </c>
      <c r="F294" s="93">
        <f t="shared" si="50"/>
        <v>73.059049667207049</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12268398.639999999</v>
      </c>
      <c r="E295" s="247">
        <v>8832.06</v>
      </c>
      <c r="F295" s="93">
        <f t="shared" si="50"/>
        <v>7.1990324566108169E-2</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149314.42000000001</v>
      </c>
      <c r="E296" s="247">
        <v>16575.669999999998</v>
      </c>
      <c r="F296" s="93">
        <f t="shared" si="50"/>
        <v>11.101185002761286</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64471.130000000005</v>
      </c>
      <c r="E297" s="247">
        <v>76712.160000000003</v>
      </c>
      <c r="F297" s="93">
        <f t="shared" si="50"/>
        <v>118.9868395357736</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118265.65</v>
      </c>
      <c r="E298" s="247">
        <v>96189.75</v>
      </c>
      <c r="F298" s="93">
        <f t="shared" si="50"/>
        <v>81.333633223171745</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107.65</v>
      </c>
      <c r="E299" s="247">
        <v>107.65</v>
      </c>
      <c r="F299" s="93">
        <f t="shared" si="50"/>
        <v>100</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6849.75</v>
      </c>
      <c r="E301" s="247">
        <v>1974.75</v>
      </c>
      <c r="F301" s="93">
        <f t="shared" si="50"/>
        <v>28.829519325522828</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468999.11999999994</v>
      </c>
      <c r="E302" s="247">
        <v>415.56</v>
      </c>
      <c r="F302" s="93">
        <f t="shared" si="50"/>
        <v>8.8605709963805485E-2</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7" workbookViewId="0">
      <selection activeCell="E141" sqref="E14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13423635.720000001</v>
      </c>
      <c r="E5" s="79">
        <f t="shared" si="0"/>
        <v>16667955.24</v>
      </c>
      <c r="F5" s="80">
        <f t="shared" ref="F5:F141" si="1">IF(D5&gt;0,IF(E5/D5&gt;=100,"&gt;&gt;100",E5/D5*100),"-")</f>
        <v>124.16870948878818</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1421722.6099999999</v>
      </c>
      <c r="E6" s="81">
        <f t="shared" si="2"/>
        <v>1705628.4700000002</v>
      </c>
      <c r="F6" s="63">
        <f t="shared" si="1"/>
        <v>119.96914573933661</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939621.79999999993</v>
      </c>
      <c r="E7" s="249">
        <v>1124608.8700000001</v>
      </c>
      <c r="F7" s="63">
        <f t="shared" si="1"/>
        <v>119.68739656742746</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482100.81</v>
      </c>
      <c r="E8" s="249">
        <v>581019.6</v>
      </c>
      <c r="F8" s="63">
        <f t="shared" si="1"/>
        <v>120.51827915410472</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12001913.110000001</v>
      </c>
      <c r="E13" s="81">
        <f t="shared" si="4"/>
        <v>14962326.77</v>
      </c>
      <c r="F13" s="63">
        <f t="shared" si="1"/>
        <v>124.66618140680738</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11052093.220000001</v>
      </c>
      <c r="E14" s="249">
        <v>13269549.949999999</v>
      </c>
      <c r="F14" s="63">
        <f t="shared" si="1"/>
        <v>120.06368102277007</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949819.89</v>
      </c>
      <c r="E16" s="249">
        <v>1692776.82</v>
      </c>
      <c r="F16" s="63">
        <f t="shared" si="1"/>
        <v>178.22082247614335</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442476.54</v>
      </c>
      <c r="E28" s="81">
        <f t="shared" si="6"/>
        <v>469756.7</v>
      </c>
      <c r="F28" s="63">
        <f t="shared" si="1"/>
        <v>106.16533477684492</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314328.05</v>
      </c>
      <c r="E30" s="249">
        <v>346037</v>
      </c>
      <c r="F30" s="63">
        <f t="shared" si="1"/>
        <v>110.08785248405289</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128148.49</v>
      </c>
      <c r="E34" s="249">
        <v>123719.7</v>
      </c>
      <c r="F34" s="63">
        <f t="shared" si="1"/>
        <v>96.544017022752271</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8991470.2300000004</v>
      </c>
      <c r="E35" s="81">
        <f t="shared" si="7"/>
        <v>6855095.0999999996</v>
      </c>
      <c r="F35" s="63">
        <f t="shared" si="1"/>
        <v>76.239979943747187</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2079087.97</v>
      </c>
      <c r="E39" s="81">
        <f t="shared" si="9"/>
        <v>4838651.12</v>
      </c>
      <c r="F39" s="63">
        <f t="shared" si="1"/>
        <v>232.72950398534604</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2039803.48</v>
      </c>
      <c r="E40" s="249">
        <v>4790439.43</v>
      </c>
      <c r="F40" s="63">
        <f t="shared" si="1"/>
        <v>234.84808595384882</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39284.49</v>
      </c>
      <c r="E42" s="249">
        <v>48211.69</v>
      </c>
      <c r="F42" s="63">
        <f t="shared" si="1"/>
        <v>122.7244899959246</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202720.01</v>
      </c>
      <c r="E54" s="81">
        <f t="shared" si="12"/>
        <v>200000</v>
      </c>
      <c r="F54" s="63">
        <f t="shared" si="1"/>
        <v>98.65824296279385</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2720.01</v>
      </c>
      <c r="E56" s="249">
        <v>0</v>
      </c>
      <c r="F56" s="63">
        <f t="shared" si="1"/>
        <v>0</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200000</v>
      </c>
      <c r="E58" s="249">
        <v>200000</v>
      </c>
      <c r="F58" s="63">
        <f t="shared" si="1"/>
        <v>100</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6709662.25</v>
      </c>
      <c r="E61" s="81">
        <f t="shared" si="13"/>
        <v>1816443.98</v>
      </c>
      <c r="F61" s="63">
        <f t="shared" si="1"/>
        <v>27.072062829988202</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612782.99</v>
      </c>
      <c r="E64" s="249">
        <v>538130</v>
      </c>
      <c r="F64" s="63">
        <f t="shared" si="1"/>
        <v>87.817385400988371</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6096879.2599999998</v>
      </c>
      <c r="E65" s="249">
        <v>1278313.98</v>
      </c>
      <c r="F65" s="63">
        <f t="shared" si="1"/>
        <v>20.966693376834233</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v>0</v>
      </c>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832116.48</v>
      </c>
      <c r="E75" s="81">
        <f t="shared" si="15"/>
        <v>1276428.07</v>
      </c>
      <c r="F75" s="63">
        <f t="shared" si="1"/>
        <v>153.39535998614042</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168989.49</v>
      </c>
      <c r="E76" s="249">
        <v>421580.76</v>
      </c>
      <c r="F76" s="63">
        <f t="shared" si="1"/>
        <v>249.47158548144031</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413083.88</v>
      </c>
      <c r="E79" s="249">
        <v>470787.85</v>
      </c>
      <c r="F79" s="63">
        <f t="shared" si="1"/>
        <v>113.96906846134978</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250043.11</v>
      </c>
      <c r="E80" s="249">
        <v>384059.46</v>
      </c>
      <c r="F80" s="63">
        <f t="shared" si="1"/>
        <v>153.59729768198773</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1619544.22</v>
      </c>
      <c r="E82" s="81">
        <f t="shared" si="16"/>
        <v>3124472.2399999998</v>
      </c>
      <c r="F82" s="63">
        <f t="shared" si="1"/>
        <v>192.92293482421863</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61572.5</v>
      </c>
      <c r="E83" s="249">
        <v>174938.87</v>
      </c>
      <c r="F83" s="63">
        <f t="shared" si="1"/>
        <v>284.11851069876974</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1555530.51</v>
      </c>
      <c r="E84" s="249">
        <v>2948513.09</v>
      </c>
      <c r="F84" s="63">
        <f t="shared" si="1"/>
        <v>189.55032196700532</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v>0</v>
      </c>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2441.21</v>
      </c>
      <c r="E88" s="249">
        <v>1020.28</v>
      </c>
      <c r="F88" s="63">
        <f t="shared" si="1"/>
        <v>41.794028371176587</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59250156.129999995</v>
      </c>
      <c r="E89" s="81">
        <f t="shared" si="17"/>
        <v>51145578.289999999</v>
      </c>
      <c r="F89" s="63">
        <f t="shared" si="1"/>
        <v>86.32142365630591</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32111285.359999999</v>
      </c>
      <c r="E94" s="81">
        <f t="shared" si="19"/>
        <v>40849003.619999997</v>
      </c>
      <c r="F94" s="63">
        <f t="shared" si="1"/>
        <v>127.21073965754199</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23004620.559999999</v>
      </c>
      <c r="E95" s="249">
        <v>29640060.329999998</v>
      </c>
      <c r="F95" s="63">
        <f t="shared" si="1"/>
        <v>128.84394355774586</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9106664.8000000007</v>
      </c>
      <c r="E96" s="249">
        <v>11208943.289999999</v>
      </c>
      <c r="F96" s="63">
        <f t="shared" si="1"/>
        <v>123.08505403646785</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17918269.030000001</v>
      </c>
      <c r="E99" s="81">
        <f t="shared" si="20"/>
        <v>0</v>
      </c>
      <c r="F99" s="63">
        <f t="shared" si="1"/>
        <v>0</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17918269.030000001</v>
      </c>
      <c r="E100" s="249">
        <v>0</v>
      </c>
      <c r="F100" s="63">
        <f t="shared" si="1"/>
        <v>0</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9196830.1199999992</v>
      </c>
      <c r="E104" s="249">
        <v>10269434.710000001</v>
      </c>
      <c r="F104" s="63">
        <f t="shared" si="1"/>
        <v>111.66276397415942</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23771.62</v>
      </c>
      <c r="E106" s="249">
        <v>27139.96</v>
      </c>
      <c r="F106" s="63">
        <f t="shared" si="1"/>
        <v>114.1695854131944</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4409654.3499999996</v>
      </c>
      <c r="E107" s="81">
        <f t="shared" si="21"/>
        <v>4881551.66</v>
      </c>
      <c r="F107" s="63">
        <f t="shared" si="1"/>
        <v>110.70145804058318</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1530507.88</v>
      </c>
      <c r="E108" s="249">
        <v>2001575.43</v>
      </c>
      <c r="F108" s="63">
        <f t="shared" si="1"/>
        <v>130.77851190155258</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2816289.79</v>
      </c>
      <c r="E109" s="249">
        <v>2809976.23</v>
      </c>
      <c r="F109" s="63">
        <f t="shared" si="1"/>
        <v>99.775819945006432</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62856.68</v>
      </c>
      <c r="E111" s="249">
        <v>70000</v>
      </c>
      <c r="F111" s="63">
        <f t="shared" si="1"/>
        <v>111.36445641099722</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133737168.04000001</v>
      </c>
      <c r="E114" s="81">
        <f t="shared" si="22"/>
        <v>155173587.12</v>
      </c>
      <c r="F114" s="63">
        <f t="shared" si="1"/>
        <v>116.02876701680157</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66656011.409999996</v>
      </c>
      <c r="E115" s="81">
        <f t="shared" si="23"/>
        <v>86550957.280000001</v>
      </c>
      <c r="F115" s="63">
        <f t="shared" si="1"/>
        <v>129.84718924693308</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v>0</v>
      </c>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66656011.409999996</v>
      </c>
      <c r="E117" s="249">
        <v>86550957.280000001</v>
      </c>
      <c r="F117" s="63">
        <f t="shared" si="1"/>
        <v>129.84718924693308</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62734839.010000005</v>
      </c>
      <c r="E118" s="81">
        <f t="shared" si="24"/>
        <v>63911939.399999999</v>
      </c>
      <c r="F118" s="63">
        <f t="shared" si="1"/>
        <v>101.87631052948485</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2171050.59</v>
      </c>
      <c r="E119" s="249">
        <v>2276562.58</v>
      </c>
      <c r="F119" s="63">
        <f t="shared" si="1"/>
        <v>104.85995077618159</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60563788.420000002</v>
      </c>
      <c r="E120" s="249">
        <v>61635376.82</v>
      </c>
      <c r="F120" s="63">
        <f t="shared" si="1"/>
        <v>101.76935496929073</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4346317.62</v>
      </c>
      <c r="E126" s="249">
        <v>4710690.4400000004</v>
      </c>
      <c r="F126" s="63">
        <f t="shared" si="1"/>
        <v>108.38348348779905</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7968384.3799999999</v>
      </c>
      <c r="E129" s="81">
        <f t="shared" si="26"/>
        <v>9632216.3100000005</v>
      </c>
      <c r="F129" s="63">
        <f t="shared" si="1"/>
        <v>120.88041754331134</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23635.55</v>
      </c>
      <c r="E130" s="81">
        <f t="shared" si="27"/>
        <v>7963.25</v>
      </c>
      <c r="F130" s="63">
        <f t="shared" si="1"/>
        <v>33.691832853477074</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23635.55</v>
      </c>
      <c r="E132" s="249">
        <v>7963.25</v>
      </c>
      <c r="F132" s="63">
        <f t="shared" si="1"/>
        <v>33.691832853477074</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6760760.5499999998</v>
      </c>
      <c r="E133" s="249">
        <v>8130617.7400000002</v>
      </c>
      <c r="F133" s="63">
        <f t="shared" si="1"/>
        <v>120.26188000401818</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355121.01</v>
      </c>
      <c r="E135" s="249">
        <v>509378.67</v>
      </c>
      <c r="F135" s="63">
        <f t="shared" si="1"/>
        <v>143.43805510127379</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828867.27</v>
      </c>
      <c r="E140" s="249">
        <v>984256.65</v>
      </c>
      <c r="F140" s="63">
        <f t="shared" si="1"/>
        <v>118.74719700296525</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230674606.08999997</v>
      </c>
      <c r="E141" s="106">
        <f t="shared" si="28"/>
        <v>249226640.73000002</v>
      </c>
      <c r="F141" s="82">
        <f t="shared" si="1"/>
        <v>108.04251276482589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7" workbookViewId="0">
      <selection activeCell="D43" sqref="D43"/>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8224642.6600000001</v>
      </c>
      <c r="E5" s="107">
        <f t="shared" si="0"/>
        <v>3876701.5100000002</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234623.8</v>
      </c>
      <c r="E6" s="108">
        <f t="shared" si="1"/>
        <v>132255.98000000001</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234623.8</v>
      </c>
      <c r="E7" s="108">
        <f t="shared" si="2"/>
        <v>131227.51</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v>16928.11</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108385.38</v>
      </c>
      <c r="E9" s="250">
        <v>131227.51</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v>109310.31</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1028.47</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v>0</v>
      </c>
      <c r="E21" s="250">
        <v>1028.47</v>
      </c>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7990018.8600000003</v>
      </c>
      <c r="E22" s="108">
        <f t="shared" si="3"/>
        <v>3744445.5300000003</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7601314.29</v>
      </c>
      <c r="E23" s="108">
        <f t="shared" si="4"/>
        <v>3708776.45</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v>251154.12</v>
      </c>
      <c r="E24" s="250">
        <v>422.85</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7263684.5099999998</v>
      </c>
      <c r="E25" s="250">
        <v>1468132.06</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v>85837.16</v>
      </c>
      <c r="E27" s="250">
        <v>5189.37</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v>0</v>
      </c>
      <c r="E28" s="250">
        <v>2235032.17</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v>638.5</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388704.57</v>
      </c>
      <c r="E30" s="108">
        <f>SUM(E31:E37)</f>
        <v>35669.08</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v>42.74</v>
      </c>
      <c r="E35" s="250">
        <v>79.87</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v>388661.83</v>
      </c>
      <c r="E36" s="250">
        <v>35589.21</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10595.73</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10595.73</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v>0</v>
      </c>
      <c r="E45" s="250">
        <v>10595.73</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B81" workbookViewId="0">
      <selection activeCell="D95" sqref="D95"/>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37962783.740000002</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250825316.76000002</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18400243.66</v>
      </c>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212901567.02000001</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163230890.37</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43411639.420000002</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324593.5</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424771.53</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1811850.14</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33527.339999999997</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3664294.7199999997</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17922178.559999999</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1601327.52</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1601327.52</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255551009.45000002</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17332149.670000002</v>
      </c>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211538128.80000001</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160465679.34</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44136609.340000004</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404198.33</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420637.95</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1842090.94</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40233.599999999999</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4228679.3</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19035201.66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7645529.3200000003</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7645529.3200000003</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33237091.049999982</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728502.65</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29236.18</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16567.900000000001</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10647.02</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2021.25</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0.01</v>
      </c>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643972.37</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217946.94</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217946.94</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381189.62999999995</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364530.54</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16655.349999999999</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3.74</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78.67</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78.67</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5857.23</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5857.23</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16643.169999999998</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57.17</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16586</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22256.73</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16708.36</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4685.7700000000004</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862.6</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55294.1</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36310.949999999997</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2392.8000000000002</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16590.349999999999</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32508588.399999999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5727121.71</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17428425.509999998</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160656.07</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9192385.1099999994</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30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4</v>
      </c>
      <c r="G3" s="124">
        <f>IF(RefStr!C12&lt;&gt;"",INT(VALUE(MID(RefStr!C12,1,4))),0)</f>
        <v>2024</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33626</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3226</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Provjera</v>
      </c>
      <c r="C243" s="118" t="s">
        <v>3248</v>
      </c>
      <c r="D243" s="123"/>
      <c r="E243" s="71">
        <f t="shared" si="19"/>
        <v>0</v>
      </c>
      <c r="F243" s="71">
        <f t="shared" si="20"/>
        <v>1</v>
      </c>
      <c r="G243" s="71"/>
      <c r="H243" s="71"/>
      <c r="I243" s="71"/>
      <c r="J243" s="71"/>
      <c r="K243" s="71"/>
      <c r="L243" s="71">
        <f>IF(AND('PR-RAS'!D498&gt;0,SUM('PR-RAS'!D889:D890)=0),1,0)</f>
        <v>1</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Provjera</v>
      </c>
      <c r="C265" s="118" t="s">
        <v>3270</v>
      </c>
      <c r="D265" s="123"/>
      <c r="E265" s="71">
        <f t="shared" si="19"/>
        <v>0</v>
      </c>
      <c r="F265" s="71">
        <f t="shared" si="20"/>
        <v>1</v>
      </c>
      <c r="G265" s="71"/>
      <c r="H265" s="71"/>
      <c r="I265" s="71"/>
      <c r="J265" s="71"/>
      <c r="K265" s="71"/>
      <c r="L265" s="71">
        <f>IF(AND('PR-RAS'!D608&gt;0,SUM('PR-RAS'!D957:D958)=0),1,0)</f>
        <v>1</v>
      </c>
      <c r="M265" s="71">
        <f>IF(AND('PR-RAS'!E608&gt;0,SUM('PR-RAS'!E957:E958)=0),1,0)</f>
        <v>1</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Provjera</v>
      </c>
      <c r="C275" s="119" t="s">
        <v>3280</v>
      </c>
      <c r="D275" s="123"/>
      <c r="E275" s="71">
        <f>MAX(G275:K275)</f>
        <v>0</v>
      </c>
      <c r="F275" s="71">
        <f t="shared" si="20"/>
        <v>1</v>
      </c>
      <c r="G275" s="71">
        <f>IF(AND(OR(MAX('PR-RAS'!D653:E653,'PR-RAS'!D655:E655)&gt;10000,MAX('PR-RAS'!D654:E654,'PR-RAS'!D656:E656)&gt;35000),O3&lt;&gt;174,O3&lt;&gt;713,O3&lt;&gt;1222,O3&lt;&gt;47107),1,0)</f>
        <v>0</v>
      </c>
      <c r="H275" s="71">
        <f>IF(MAX('PR-RAS'!D653:E656)&gt;100000,1,0)</f>
        <v>0</v>
      </c>
      <c r="I275" s="71"/>
      <c r="J275" s="71"/>
      <c r="K275" s="71"/>
      <c r="L275" s="71">
        <f>IF(MAX('PR-RAS'!D653:E656)&gt;1000,1,0)</f>
        <v>1</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3319</v>
      </c>
      <c r="B1" s="381"/>
      <c r="C1" s="381"/>
    </row>
    <row r="2" spans="1:17" ht="33" customHeight="1" x14ac:dyDescent="0.2">
      <c r="A2" s="382" t="s">
        <v>3320</v>
      </c>
      <c r="B2" s="383"/>
      <c r="C2" s="375"/>
      <c r="D2" s="4"/>
      <c r="E2" s="4"/>
      <c r="F2" s="4"/>
      <c r="G2" s="4"/>
      <c r="H2" s="4"/>
      <c r="I2" s="4"/>
      <c r="J2" s="4"/>
      <c r="K2" s="4"/>
      <c r="L2" s="4"/>
      <c r="M2" s="4"/>
      <c r="N2" s="4"/>
      <c r="O2" s="4"/>
      <c r="P2" s="4"/>
      <c r="Q2" s="4"/>
    </row>
    <row r="3" spans="1:17" ht="18.75" customHeight="1" x14ac:dyDescent="0.2">
      <c r="A3" s="304" t="s">
        <v>3321</v>
      </c>
      <c r="B3" s="384" t="s">
        <v>3322</v>
      </c>
      <c r="C3" s="375"/>
      <c r="D3" s="4"/>
      <c r="E3" s="4"/>
      <c r="F3" s="4"/>
      <c r="G3" s="4"/>
      <c r="H3" s="4"/>
      <c r="I3" s="4"/>
      <c r="J3" s="4"/>
      <c r="K3" s="4"/>
      <c r="L3" s="4"/>
      <c r="M3" s="4"/>
      <c r="N3" s="4"/>
      <c r="O3" s="4"/>
      <c r="P3" s="4"/>
      <c r="Q3" s="4"/>
    </row>
    <row r="4" spans="1:17" ht="37.5" hidden="1" customHeight="1" x14ac:dyDescent="0.2">
      <c r="A4" s="305" t="s">
        <v>3323</v>
      </c>
      <c r="B4" s="374" t="s">
        <v>3324</v>
      </c>
      <c r="C4" s="375"/>
      <c r="D4" s="4"/>
      <c r="E4" s="4"/>
      <c r="F4" s="4"/>
      <c r="G4" s="4"/>
      <c r="H4" s="4"/>
      <c r="I4" s="4"/>
      <c r="J4" s="4"/>
      <c r="K4" s="4"/>
      <c r="L4" s="4"/>
      <c r="M4" s="4"/>
      <c r="N4" s="4"/>
      <c r="O4" s="4"/>
      <c r="P4" s="4"/>
      <c r="Q4" s="4"/>
    </row>
    <row r="5" spans="1:17" ht="48" hidden="1" customHeight="1" x14ac:dyDescent="0.2">
      <c r="A5" s="305" t="s">
        <v>3323</v>
      </c>
      <c r="B5" s="374" t="s">
        <v>3325</v>
      </c>
      <c r="C5" s="375"/>
      <c r="D5" s="4"/>
      <c r="E5" s="4"/>
      <c r="F5" s="4"/>
      <c r="G5" s="4"/>
      <c r="H5" s="4"/>
      <c r="I5" s="4"/>
      <c r="J5" s="4"/>
      <c r="K5" s="4"/>
      <c r="L5" s="4"/>
      <c r="M5" s="4"/>
      <c r="N5" s="4"/>
      <c r="O5" s="4"/>
      <c r="P5" s="4"/>
      <c r="Q5" s="4"/>
    </row>
    <row r="6" spans="1:17" ht="59.25" hidden="1" customHeight="1" x14ac:dyDescent="0.2">
      <c r="A6" s="305" t="s">
        <v>3323</v>
      </c>
      <c r="B6" s="374" t="s">
        <v>3326</v>
      </c>
      <c r="C6" s="375"/>
      <c r="D6" s="4"/>
      <c r="E6" s="4"/>
      <c r="F6" s="4"/>
      <c r="G6" s="4"/>
      <c r="H6" s="4"/>
      <c r="I6" s="4"/>
      <c r="J6" s="4"/>
      <c r="K6" s="4"/>
      <c r="L6" s="4"/>
      <c r="M6" s="4"/>
      <c r="N6" s="4"/>
      <c r="O6" s="4"/>
      <c r="P6" s="4"/>
      <c r="Q6" s="4"/>
    </row>
    <row r="7" spans="1:17" ht="48" hidden="1" customHeight="1" x14ac:dyDescent="0.2">
      <c r="A7" s="305" t="s">
        <v>3327</v>
      </c>
      <c r="B7" s="374" t="s">
        <v>3328</v>
      </c>
      <c r="C7" s="375"/>
      <c r="D7" s="4"/>
      <c r="E7" s="4"/>
      <c r="F7" s="4"/>
      <c r="G7" s="4"/>
      <c r="H7" s="4"/>
      <c r="I7" s="4"/>
      <c r="J7" s="4"/>
      <c r="K7" s="4"/>
      <c r="L7" s="4"/>
      <c r="M7" s="4"/>
      <c r="N7" s="4"/>
      <c r="O7" s="4"/>
      <c r="P7" s="4"/>
      <c r="Q7" s="4"/>
    </row>
    <row r="8" spans="1:17" ht="41.25" hidden="1" customHeight="1" x14ac:dyDescent="0.2">
      <c r="A8" s="305" t="s">
        <v>3329</v>
      </c>
      <c r="B8" s="374" t="s">
        <v>3330</v>
      </c>
      <c r="C8" s="375"/>
      <c r="D8" s="4"/>
      <c r="E8" s="4"/>
      <c r="F8" s="4"/>
      <c r="G8" s="4"/>
      <c r="H8" s="4"/>
      <c r="I8" s="4"/>
      <c r="J8" s="4"/>
      <c r="K8" s="4"/>
      <c r="L8" s="4"/>
      <c r="M8" s="4"/>
      <c r="N8" s="4"/>
      <c r="O8" s="4"/>
      <c r="P8" s="4"/>
      <c r="Q8" s="4"/>
    </row>
    <row r="9" spans="1:17" ht="59.25" hidden="1" customHeight="1" x14ac:dyDescent="0.2">
      <c r="A9" s="305" t="s">
        <v>3331</v>
      </c>
      <c r="B9" s="374" t="s">
        <v>3332</v>
      </c>
      <c r="C9" s="375"/>
      <c r="D9" s="4"/>
      <c r="E9" s="4"/>
      <c r="F9" s="4"/>
      <c r="G9" s="4"/>
      <c r="H9" s="4"/>
      <c r="I9" s="4"/>
      <c r="J9" s="4"/>
      <c r="K9" s="4"/>
      <c r="L9" s="4"/>
      <c r="M9" s="4"/>
      <c r="N9" s="4"/>
      <c r="O9" s="4"/>
      <c r="P9" s="4"/>
      <c r="Q9" s="4"/>
    </row>
    <row r="10" spans="1:17" ht="61.5" hidden="1" customHeight="1" x14ac:dyDescent="0.2">
      <c r="A10" s="305" t="s">
        <v>3331</v>
      </c>
      <c r="B10" s="374" t="s">
        <v>3333</v>
      </c>
      <c r="C10" s="375"/>
      <c r="D10" s="4"/>
      <c r="E10" s="4"/>
      <c r="F10" s="4"/>
      <c r="G10" s="4"/>
      <c r="H10" s="4"/>
      <c r="I10" s="4"/>
      <c r="J10" s="4"/>
      <c r="K10" s="4"/>
      <c r="L10" s="4"/>
      <c r="M10" s="4"/>
      <c r="N10" s="4"/>
      <c r="O10" s="4"/>
      <c r="P10" s="4"/>
      <c r="Q10" s="4"/>
    </row>
    <row r="11" spans="1:17" ht="43.5" hidden="1" customHeight="1" x14ac:dyDescent="0.2">
      <c r="A11" s="305" t="s">
        <v>3331</v>
      </c>
      <c r="B11" s="374" t="s">
        <v>3334</v>
      </c>
      <c r="C11" s="375"/>
      <c r="D11" s="4"/>
      <c r="E11" s="4"/>
      <c r="F11" s="4"/>
      <c r="G11" s="4"/>
      <c r="H11" s="4"/>
      <c r="I11" s="4"/>
      <c r="J11" s="4"/>
      <c r="K11" s="4"/>
      <c r="L11" s="4"/>
      <c r="M11" s="4"/>
      <c r="N11" s="4"/>
      <c r="O11" s="4"/>
      <c r="P11" s="4"/>
      <c r="Q11" s="4"/>
    </row>
    <row r="12" spans="1:17" ht="27.75" hidden="1" customHeight="1" x14ac:dyDescent="0.2">
      <c r="A12" s="305" t="s">
        <v>3335</v>
      </c>
      <c r="B12" s="374" t="s">
        <v>3336</v>
      </c>
      <c r="C12" s="375"/>
      <c r="D12" s="4"/>
      <c r="E12" s="4"/>
      <c r="F12" s="4"/>
      <c r="G12" s="4"/>
      <c r="H12" s="4"/>
      <c r="I12" s="4"/>
      <c r="J12" s="4"/>
      <c r="K12" s="4"/>
      <c r="L12" s="4"/>
      <c r="M12" s="4"/>
      <c r="N12" s="4"/>
      <c r="O12" s="4"/>
      <c r="P12" s="4"/>
      <c r="Q12" s="4"/>
    </row>
    <row r="13" spans="1:17" ht="27.75" hidden="1" customHeight="1" x14ac:dyDescent="0.2">
      <c r="A13" s="305" t="s">
        <v>3337</v>
      </c>
      <c r="B13" s="374" t="s">
        <v>3338</v>
      </c>
      <c r="C13" s="375"/>
      <c r="D13" s="4"/>
      <c r="E13" s="4"/>
      <c r="F13" s="4"/>
      <c r="G13" s="4"/>
      <c r="H13" s="4"/>
      <c r="I13" s="4"/>
      <c r="J13" s="4"/>
      <c r="K13" s="4"/>
      <c r="L13" s="4"/>
      <c r="M13" s="4"/>
      <c r="N13" s="4"/>
      <c r="O13" s="4"/>
      <c r="P13" s="4"/>
      <c r="Q13" s="4"/>
    </row>
    <row r="14" spans="1:17" ht="45.75" hidden="1" customHeight="1" x14ac:dyDescent="0.2">
      <c r="A14" s="305" t="s">
        <v>3339</v>
      </c>
      <c r="B14" s="374" t="s">
        <v>3340</v>
      </c>
      <c r="C14" s="375"/>
      <c r="D14" s="4"/>
      <c r="E14" s="4"/>
      <c r="F14" s="4"/>
      <c r="G14" s="4"/>
      <c r="H14" s="4"/>
      <c r="I14" s="4"/>
      <c r="J14" s="4"/>
      <c r="K14" s="4"/>
      <c r="L14" s="4"/>
      <c r="M14" s="4"/>
      <c r="N14" s="4"/>
      <c r="O14" s="4"/>
      <c r="P14" s="4"/>
      <c r="Q14" s="4"/>
    </row>
    <row r="15" spans="1:17" ht="45.75" hidden="1" customHeight="1" x14ac:dyDescent="0.2">
      <c r="A15" s="305" t="s">
        <v>3341</v>
      </c>
      <c r="B15" s="374" t="s">
        <v>3342</v>
      </c>
      <c r="C15" s="375"/>
      <c r="D15" s="4"/>
      <c r="E15" s="4"/>
      <c r="F15" s="4"/>
      <c r="G15" s="4"/>
      <c r="H15" s="4"/>
      <c r="I15" s="4"/>
      <c r="J15" s="4"/>
      <c r="K15" s="4"/>
      <c r="L15" s="4"/>
      <c r="M15" s="4"/>
      <c r="N15" s="4"/>
      <c r="O15" s="4"/>
      <c r="P15" s="4"/>
      <c r="Q15" s="4"/>
    </row>
    <row r="16" spans="1:17" ht="51" hidden="1" customHeight="1" x14ac:dyDescent="0.2">
      <c r="A16" s="305" t="s">
        <v>3343</v>
      </c>
      <c r="B16" s="374" t="s">
        <v>3344</v>
      </c>
      <c r="C16" s="375"/>
      <c r="D16" s="4"/>
      <c r="E16" s="4"/>
      <c r="F16" s="4"/>
      <c r="G16" s="4"/>
      <c r="H16" s="4"/>
      <c r="I16" s="4"/>
      <c r="J16" s="4"/>
      <c r="K16" s="4"/>
      <c r="L16" s="4"/>
      <c r="M16" s="4"/>
      <c r="N16" s="4"/>
      <c r="O16" s="4"/>
      <c r="P16" s="4"/>
      <c r="Q16" s="4"/>
    </row>
    <row r="17" spans="1:17" ht="27.75" hidden="1" customHeight="1" x14ac:dyDescent="0.2">
      <c r="A17" s="305" t="s">
        <v>3345</v>
      </c>
      <c r="B17" s="374" t="s">
        <v>3346</v>
      </c>
      <c r="C17" s="375"/>
      <c r="D17" s="4"/>
      <c r="E17" s="4"/>
      <c r="F17" s="4"/>
      <c r="G17" s="4"/>
      <c r="H17" s="4"/>
      <c r="I17" s="4"/>
      <c r="J17" s="4"/>
      <c r="K17" s="4"/>
      <c r="L17" s="4"/>
      <c r="M17" s="4"/>
      <c r="N17" s="4"/>
      <c r="O17" s="4"/>
      <c r="P17" s="4"/>
      <c r="Q17" s="4"/>
    </row>
    <row r="18" spans="1:17" ht="27.75" hidden="1" customHeight="1" x14ac:dyDescent="0.2">
      <c r="A18" s="305" t="s">
        <v>3347</v>
      </c>
      <c r="B18" s="374" t="s">
        <v>3348</v>
      </c>
      <c r="C18" s="375"/>
      <c r="D18" s="4"/>
      <c r="E18" s="4"/>
      <c r="F18" s="4"/>
      <c r="G18" s="4"/>
      <c r="H18" s="4"/>
      <c r="I18" s="4"/>
      <c r="J18" s="4"/>
      <c r="K18" s="4"/>
      <c r="L18" s="4"/>
      <c r="M18" s="4"/>
      <c r="N18" s="4"/>
      <c r="O18" s="4"/>
      <c r="P18" s="4"/>
      <c r="Q18" s="4"/>
    </row>
    <row r="19" spans="1:17" ht="45" hidden="1" customHeight="1" x14ac:dyDescent="0.2">
      <c r="A19" s="305" t="s">
        <v>3347</v>
      </c>
      <c r="B19" s="374" t="s">
        <v>3349</v>
      </c>
      <c r="C19" s="375"/>
      <c r="D19" s="4"/>
      <c r="E19" s="4"/>
      <c r="F19" s="4"/>
      <c r="G19" s="4"/>
      <c r="H19" s="4"/>
      <c r="I19" s="4"/>
      <c r="J19" s="4"/>
      <c r="K19" s="4"/>
      <c r="L19" s="4"/>
      <c r="M19" s="4"/>
      <c r="N19" s="4"/>
      <c r="O19" s="4"/>
      <c r="P19" s="4"/>
      <c r="Q19" s="4"/>
    </row>
    <row r="20" spans="1:17" ht="45" hidden="1" customHeight="1" x14ac:dyDescent="0.2">
      <c r="A20" s="305" t="s">
        <v>3350</v>
      </c>
      <c r="B20" s="374" t="s">
        <v>3351</v>
      </c>
      <c r="C20" s="375"/>
      <c r="D20" s="4"/>
      <c r="E20" s="4"/>
      <c r="F20" s="4"/>
      <c r="G20" s="4"/>
      <c r="H20" s="4"/>
      <c r="I20" s="4"/>
      <c r="J20" s="4"/>
      <c r="K20" s="4"/>
      <c r="L20" s="4"/>
      <c r="M20" s="4"/>
      <c r="N20" s="4"/>
      <c r="O20" s="4"/>
      <c r="P20" s="4"/>
      <c r="Q20" s="4"/>
    </row>
    <row r="21" spans="1:17" ht="30" hidden="1" customHeight="1" x14ac:dyDescent="0.2">
      <c r="A21" s="305" t="s">
        <v>3352</v>
      </c>
      <c r="B21" s="374" t="s">
        <v>3353</v>
      </c>
      <c r="C21" s="375"/>
      <c r="D21" s="4"/>
      <c r="E21" s="4"/>
      <c r="F21" s="4"/>
      <c r="G21" s="4"/>
      <c r="H21" s="4"/>
      <c r="I21" s="4"/>
      <c r="J21" s="4"/>
      <c r="K21" s="4"/>
      <c r="L21" s="4"/>
      <c r="M21" s="4"/>
      <c r="N21" s="4"/>
      <c r="O21" s="4"/>
      <c r="P21" s="4"/>
      <c r="Q21" s="4"/>
    </row>
    <row r="22" spans="1:17" ht="30" hidden="1" customHeight="1" x14ac:dyDescent="0.2">
      <c r="A22" s="305" t="s">
        <v>3354</v>
      </c>
      <c r="B22" s="374" t="s">
        <v>3355</v>
      </c>
      <c r="C22" s="375"/>
      <c r="D22" s="4"/>
      <c r="E22" s="4"/>
      <c r="F22" s="4"/>
      <c r="G22" s="4"/>
      <c r="H22" s="4"/>
      <c r="I22" s="4"/>
      <c r="J22" s="4"/>
      <c r="K22" s="4"/>
      <c r="L22" s="4"/>
      <c r="M22" s="4"/>
      <c r="N22" s="4"/>
      <c r="O22" s="4"/>
      <c r="P22" s="4"/>
      <c r="Q22" s="4"/>
    </row>
    <row r="23" spans="1:17" ht="30" hidden="1" customHeight="1" x14ac:dyDescent="0.2">
      <c r="A23" s="305" t="s">
        <v>3356</v>
      </c>
      <c r="B23" s="374" t="s">
        <v>3357</v>
      </c>
      <c r="C23" s="375"/>
      <c r="D23" s="4"/>
      <c r="E23" s="4"/>
      <c r="F23" s="4"/>
      <c r="G23" s="4"/>
      <c r="H23" s="4"/>
      <c r="I23" s="4"/>
      <c r="J23" s="4"/>
      <c r="K23" s="4"/>
      <c r="L23" s="4"/>
      <c r="M23" s="4"/>
      <c r="N23" s="4"/>
      <c r="O23" s="4"/>
      <c r="P23" s="4"/>
      <c r="Q23" s="4"/>
    </row>
    <row r="24" spans="1:17" ht="30" hidden="1" customHeight="1" x14ac:dyDescent="0.2">
      <c r="A24" s="305" t="s">
        <v>3358</v>
      </c>
      <c r="B24" s="374" t="s">
        <v>3359</v>
      </c>
      <c r="C24" s="375"/>
      <c r="D24" s="4"/>
      <c r="E24" s="4"/>
      <c r="F24" s="4"/>
      <c r="G24" s="4"/>
      <c r="H24" s="4"/>
      <c r="I24" s="4"/>
      <c r="J24" s="4"/>
      <c r="K24" s="4"/>
      <c r="L24" s="4"/>
      <c r="M24" s="4"/>
      <c r="N24" s="4"/>
      <c r="O24" s="4"/>
      <c r="P24" s="4"/>
      <c r="Q24" s="4"/>
    </row>
    <row r="25" spans="1:17" ht="30" hidden="1" customHeight="1" x14ac:dyDescent="0.2">
      <c r="A25" s="305" t="s">
        <v>3360</v>
      </c>
      <c r="B25" s="374" t="s">
        <v>3361</v>
      </c>
      <c r="C25" s="375"/>
      <c r="D25" s="4"/>
      <c r="E25" s="4"/>
      <c r="F25" s="4"/>
      <c r="G25" s="4"/>
      <c r="H25" s="4"/>
      <c r="I25" s="4"/>
      <c r="J25" s="4"/>
      <c r="K25" s="4"/>
      <c r="L25" s="4"/>
      <c r="M25" s="4"/>
      <c r="N25" s="4"/>
      <c r="O25" s="4"/>
      <c r="P25" s="4"/>
      <c r="Q25" s="4"/>
    </row>
    <row r="26" spans="1:17" ht="30" hidden="1" customHeight="1" x14ac:dyDescent="0.2">
      <c r="A26" s="305" t="s">
        <v>3362</v>
      </c>
      <c r="B26" s="374" t="s">
        <v>3363</v>
      </c>
      <c r="C26" s="375"/>
      <c r="D26" s="4"/>
      <c r="E26" s="4"/>
      <c r="F26" s="4"/>
      <c r="G26" s="4"/>
      <c r="H26" s="4"/>
      <c r="I26" s="4"/>
      <c r="J26" s="4"/>
      <c r="K26" s="4"/>
      <c r="L26" s="4"/>
      <c r="M26" s="4"/>
      <c r="N26" s="4"/>
      <c r="O26" s="4"/>
      <c r="P26" s="4"/>
      <c r="Q26" s="4"/>
    </row>
    <row r="27" spans="1:17" ht="70.5" hidden="1" customHeight="1" x14ac:dyDescent="0.2">
      <c r="A27" s="305" t="s">
        <v>3364</v>
      </c>
      <c r="B27" s="374" t="s">
        <v>3365</v>
      </c>
      <c r="C27" s="375"/>
      <c r="D27" s="4"/>
      <c r="E27" s="4"/>
      <c r="F27" s="4"/>
      <c r="G27" s="4"/>
      <c r="H27" s="4"/>
      <c r="I27" s="4"/>
      <c r="J27" s="4"/>
      <c r="K27" s="4"/>
      <c r="L27" s="4"/>
      <c r="M27" s="4"/>
      <c r="N27" s="4"/>
      <c r="O27" s="4"/>
      <c r="P27" s="4"/>
      <c r="Q27" s="4"/>
    </row>
    <row r="28" spans="1:17" ht="48" hidden="1" customHeight="1" x14ac:dyDescent="0.2">
      <c r="A28" s="305" t="s">
        <v>3366</v>
      </c>
      <c r="B28" s="374" t="s">
        <v>3367</v>
      </c>
      <c r="C28" s="375"/>
      <c r="D28" s="4"/>
      <c r="E28" s="4"/>
      <c r="F28" s="4"/>
      <c r="G28" s="4"/>
      <c r="H28" s="4"/>
      <c r="I28" s="4"/>
      <c r="J28" s="4"/>
      <c r="K28" s="4"/>
      <c r="L28" s="4"/>
      <c r="M28" s="4"/>
      <c r="N28" s="4"/>
      <c r="O28" s="4"/>
      <c r="P28" s="4"/>
      <c r="Q28" s="4"/>
    </row>
    <row r="29" spans="1:17" ht="100.5" hidden="1" customHeight="1" x14ac:dyDescent="0.2">
      <c r="A29" s="305" t="s">
        <v>3368</v>
      </c>
      <c r="B29" s="374" t="s">
        <v>3369</v>
      </c>
      <c r="C29" s="375"/>
      <c r="D29" s="4"/>
      <c r="E29" s="4"/>
      <c r="F29" s="4"/>
      <c r="G29" s="4"/>
      <c r="H29" s="4"/>
      <c r="I29" s="4"/>
      <c r="J29" s="4"/>
      <c r="K29" s="4"/>
      <c r="L29" s="4"/>
      <c r="M29" s="4"/>
      <c r="N29" s="4"/>
      <c r="O29" s="4"/>
      <c r="P29" s="4"/>
      <c r="Q29" s="4"/>
    </row>
    <row r="30" spans="1:17" ht="45" hidden="1" customHeight="1" x14ac:dyDescent="0.2">
      <c r="A30" s="305" t="s">
        <v>3370</v>
      </c>
      <c r="B30" s="374" t="s">
        <v>3371</v>
      </c>
      <c r="C30" s="375"/>
      <c r="D30" s="4"/>
      <c r="E30" s="4"/>
      <c r="F30" s="4"/>
      <c r="G30" s="4"/>
      <c r="H30" s="4"/>
      <c r="I30" s="4"/>
      <c r="J30" s="4"/>
      <c r="K30" s="4"/>
      <c r="L30" s="4"/>
      <c r="M30" s="4"/>
      <c r="N30" s="4"/>
      <c r="O30" s="4"/>
      <c r="P30" s="4"/>
      <c r="Q30" s="4"/>
    </row>
    <row r="31" spans="1:17" ht="45" hidden="1" customHeight="1" x14ac:dyDescent="0.2">
      <c r="A31" s="305" t="s">
        <v>3372</v>
      </c>
      <c r="B31" s="374" t="s">
        <v>3373</v>
      </c>
      <c r="C31" s="375"/>
      <c r="D31" s="4"/>
      <c r="E31" s="4"/>
      <c r="F31" s="4"/>
      <c r="G31" s="4"/>
      <c r="H31" s="4"/>
      <c r="I31" s="4"/>
      <c r="J31" s="4"/>
      <c r="K31" s="4"/>
      <c r="L31" s="4"/>
      <c r="M31" s="4"/>
      <c r="N31" s="4"/>
      <c r="O31" s="4"/>
      <c r="P31" s="4"/>
      <c r="Q31" s="4"/>
    </row>
    <row r="32" spans="1:17" ht="45" hidden="1" customHeight="1" x14ac:dyDescent="0.2">
      <c r="A32" s="305" t="s">
        <v>3374</v>
      </c>
      <c r="B32" s="374" t="s">
        <v>3375</v>
      </c>
      <c r="C32" s="375"/>
      <c r="D32" s="4"/>
      <c r="E32" s="4"/>
      <c r="F32" s="4"/>
      <c r="G32" s="4"/>
      <c r="H32" s="4"/>
      <c r="I32" s="4"/>
      <c r="J32" s="4"/>
      <c r="K32" s="4"/>
      <c r="L32" s="4"/>
      <c r="M32" s="4"/>
      <c r="N32" s="4"/>
      <c r="O32" s="4"/>
      <c r="P32" s="4"/>
      <c r="Q32" s="4"/>
    </row>
    <row r="33" spans="1:17" ht="72" hidden="1" customHeight="1" x14ac:dyDescent="0.2">
      <c r="A33" s="305" t="s">
        <v>3376</v>
      </c>
      <c r="B33" s="374" t="s">
        <v>3377</v>
      </c>
      <c r="C33" s="375"/>
      <c r="D33" s="4"/>
      <c r="E33" s="4"/>
      <c r="F33" s="4"/>
      <c r="G33" s="4"/>
      <c r="H33" s="4"/>
      <c r="I33" s="4"/>
      <c r="J33" s="4"/>
      <c r="K33" s="4"/>
      <c r="L33" s="4"/>
      <c r="M33" s="4"/>
      <c r="N33" s="4"/>
      <c r="O33" s="4"/>
      <c r="P33" s="4"/>
      <c r="Q33" s="4"/>
    </row>
    <row r="34" spans="1:17" ht="79.5" hidden="1" customHeight="1" x14ac:dyDescent="0.2">
      <c r="A34" s="305" t="s">
        <v>3378</v>
      </c>
      <c r="B34" s="374" t="s">
        <v>3379</v>
      </c>
      <c r="C34" s="375"/>
      <c r="D34" s="4"/>
      <c r="E34" s="4"/>
      <c r="F34" s="4"/>
      <c r="G34" s="4"/>
      <c r="H34" s="4"/>
      <c r="I34" s="4"/>
      <c r="J34" s="4"/>
      <c r="K34" s="4"/>
      <c r="L34" s="4"/>
      <c r="M34" s="4"/>
      <c r="N34" s="4"/>
      <c r="O34" s="4"/>
      <c r="P34" s="4"/>
      <c r="Q34" s="4"/>
    </row>
    <row r="35" spans="1:17" ht="70.5" hidden="1" customHeight="1" x14ac:dyDescent="0.2">
      <c r="A35" s="305" t="s">
        <v>3380</v>
      </c>
      <c r="B35" s="374" t="s">
        <v>3381</v>
      </c>
      <c r="C35" s="375"/>
      <c r="D35" s="4"/>
      <c r="E35" s="4"/>
      <c r="F35" s="4"/>
      <c r="G35" s="4"/>
      <c r="H35" s="4"/>
      <c r="I35" s="4"/>
      <c r="J35" s="4"/>
      <c r="K35" s="4"/>
      <c r="L35" s="4"/>
      <c r="M35" s="4"/>
      <c r="N35" s="4"/>
      <c r="O35" s="4"/>
      <c r="P35" s="4"/>
      <c r="Q35" s="4"/>
    </row>
    <row r="36" spans="1:17" ht="45.75" hidden="1" customHeight="1" x14ac:dyDescent="0.2">
      <c r="A36" s="305" t="s">
        <v>3382</v>
      </c>
      <c r="B36" s="374" t="s">
        <v>3383</v>
      </c>
      <c r="C36" s="375"/>
      <c r="D36" s="4"/>
      <c r="E36" s="4"/>
      <c r="F36" s="4"/>
      <c r="G36" s="4"/>
      <c r="H36" s="4"/>
      <c r="I36" s="4"/>
      <c r="J36" s="4"/>
      <c r="K36" s="4"/>
      <c r="L36" s="4"/>
      <c r="M36" s="4"/>
      <c r="N36" s="4"/>
      <c r="O36" s="4"/>
      <c r="P36" s="4"/>
      <c r="Q36" s="4"/>
    </row>
    <row r="37" spans="1:17" ht="54.75" hidden="1" customHeight="1" x14ac:dyDescent="0.2">
      <c r="A37" s="305" t="s">
        <v>3384</v>
      </c>
      <c r="B37" s="374" t="s">
        <v>3385</v>
      </c>
      <c r="C37" s="375"/>
      <c r="D37" s="4"/>
      <c r="E37" s="4"/>
      <c r="F37" s="4"/>
      <c r="G37" s="4"/>
      <c r="H37" s="4"/>
      <c r="I37" s="4"/>
      <c r="J37" s="4"/>
      <c r="K37" s="4"/>
      <c r="L37" s="4"/>
      <c r="M37" s="4"/>
      <c r="N37" s="4"/>
      <c r="O37" s="4"/>
      <c r="P37" s="4"/>
      <c r="Q37" s="4"/>
    </row>
    <row r="38" spans="1:17" ht="37.5" hidden="1" customHeight="1" x14ac:dyDescent="0.2">
      <c r="A38" s="305" t="s">
        <v>3386</v>
      </c>
      <c r="B38" s="374" t="s">
        <v>3387</v>
      </c>
      <c r="C38" s="375"/>
      <c r="D38" s="4"/>
      <c r="E38" s="4"/>
      <c r="F38" s="4"/>
      <c r="G38" s="4"/>
      <c r="H38" s="4"/>
      <c r="I38" s="4"/>
      <c r="J38" s="4"/>
      <c r="K38" s="4"/>
      <c r="L38" s="4"/>
      <c r="M38" s="4"/>
      <c r="N38" s="4"/>
      <c r="O38" s="4"/>
      <c r="P38" s="4"/>
      <c r="Q38" s="4"/>
    </row>
    <row r="39" spans="1:17" ht="61.5" hidden="1" customHeight="1" x14ac:dyDescent="0.2">
      <c r="A39" s="305" t="s">
        <v>3388</v>
      </c>
      <c r="B39" s="374" t="s">
        <v>3389</v>
      </c>
      <c r="C39" s="375"/>
      <c r="D39" s="4"/>
      <c r="E39" s="4"/>
      <c r="F39" s="4"/>
      <c r="G39" s="4"/>
      <c r="H39" s="4"/>
      <c r="I39" s="4"/>
      <c r="J39" s="4"/>
      <c r="K39" s="4"/>
      <c r="L39" s="4"/>
      <c r="M39" s="4"/>
      <c r="N39" s="4"/>
      <c r="O39" s="4"/>
      <c r="P39" s="4"/>
      <c r="Q39" s="4"/>
    </row>
    <row r="40" spans="1:17" ht="53.25" hidden="1" customHeight="1" x14ac:dyDescent="0.2">
      <c r="A40" s="305" t="s">
        <v>3390</v>
      </c>
      <c r="B40" s="374" t="s">
        <v>3391</v>
      </c>
      <c r="C40" s="375"/>
      <c r="D40" s="4"/>
      <c r="E40" s="4"/>
      <c r="F40" s="4"/>
      <c r="G40" s="4"/>
      <c r="H40" s="4"/>
      <c r="I40" s="4"/>
      <c r="J40" s="4"/>
      <c r="K40" s="4"/>
      <c r="L40" s="4"/>
      <c r="M40" s="4"/>
      <c r="N40" s="4"/>
      <c r="O40" s="4"/>
      <c r="P40" s="4"/>
      <c r="Q40" s="4"/>
    </row>
    <row r="41" spans="1:17" ht="73.5" hidden="1" customHeight="1" x14ac:dyDescent="0.2">
      <c r="A41" s="305" t="s">
        <v>3392</v>
      </c>
      <c r="B41" s="374" t="s">
        <v>3393</v>
      </c>
      <c r="C41" s="375"/>
      <c r="D41" s="4"/>
      <c r="E41" s="4"/>
      <c r="F41" s="4"/>
      <c r="G41" s="4"/>
      <c r="H41" s="4"/>
      <c r="I41" s="4"/>
      <c r="J41" s="4"/>
      <c r="K41" s="4"/>
      <c r="L41" s="4"/>
      <c r="M41" s="4"/>
      <c r="N41" s="4"/>
      <c r="O41" s="4"/>
      <c r="P41" s="4"/>
      <c r="Q41" s="4"/>
    </row>
    <row r="42" spans="1:17" ht="57.75" hidden="1" customHeight="1" x14ac:dyDescent="0.2">
      <c r="A42" s="305" t="s">
        <v>3394</v>
      </c>
      <c r="B42" s="374" t="s">
        <v>3395</v>
      </c>
      <c r="C42" s="375"/>
      <c r="D42" s="4"/>
      <c r="E42" s="4"/>
      <c r="F42" s="4"/>
      <c r="G42" s="4"/>
      <c r="H42" s="4"/>
      <c r="I42" s="4"/>
      <c r="J42" s="4"/>
      <c r="K42" s="4"/>
      <c r="L42" s="4"/>
      <c r="M42" s="4"/>
      <c r="N42" s="4"/>
      <c r="O42" s="4"/>
      <c r="P42" s="4"/>
      <c r="Q42" s="4"/>
    </row>
    <row r="43" spans="1:17" ht="84" hidden="1" customHeight="1" x14ac:dyDescent="0.2">
      <c r="A43" s="305" t="s">
        <v>3396</v>
      </c>
      <c r="B43" s="374" t="s">
        <v>3397</v>
      </c>
      <c r="C43" s="375"/>
      <c r="D43" s="4"/>
      <c r="E43" s="4"/>
      <c r="F43" s="4"/>
      <c r="G43" s="4"/>
      <c r="H43" s="4"/>
      <c r="I43" s="4"/>
      <c r="J43" s="4"/>
      <c r="K43" s="4"/>
      <c r="L43" s="4"/>
      <c r="M43" s="4"/>
      <c r="N43" s="4"/>
      <c r="O43" s="4"/>
      <c r="P43" s="4"/>
      <c r="Q43" s="4"/>
    </row>
    <row r="44" spans="1:17" ht="48" hidden="1" customHeight="1" x14ac:dyDescent="0.2">
      <c r="A44" s="305" t="s">
        <v>3398</v>
      </c>
      <c r="B44" s="374" t="s">
        <v>3399</v>
      </c>
      <c r="C44" s="375"/>
      <c r="D44" s="4"/>
      <c r="E44" s="4"/>
      <c r="F44" s="4"/>
      <c r="G44" s="4"/>
      <c r="H44" s="4"/>
      <c r="I44" s="4"/>
      <c r="J44" s="4"/>
      <c r="K44" s="4"/>
      <c r="L44" s="4"/>
      <c r="M44" s="4"/>
      <c r="N44" s="4"/>
      <c r="O44" s="4"/>
      <c r="P44" s="4"/>
      <c r="Q44" s="4"/>
    </row>
    <row r="45" spans="1:17" ht="57" hidden="1" customHeight="1" x14ac:dyDescent="0.2">
      <c r="A45" s="305" t="s">
        <v>3400</v>
      </c>
      <c r="B45" s="374" t="s">
        <v>3401</v>
      </c>
      <c r="C45" s="375"/>
      <c r="D45" s="4"/>
      <c r="E45" s="4"/>
      <c r="F45" s="4"/>
      <c r="G45" s="4"/>
      <c r="H45" s="4"/>
      <c r="I45" s="4"/>
      <c r="J45" s="4"/>
      <c r="K45" s="4"/>
      <c r="L45" s="4"/>
      <c r="M45" s="4"/>
      <c r="N45" s="4"/>
      <c r="O45" s="4"/>
      <c r="P45" s="4"/>
      <c r="Q45" s="4"/>
    </row>
    <row r="46" spans="1:17" ht="73.5" hidden="1" customHeight="1" x14ac:dyDescent="0.2">
      <c r="A46" s="305" t="s">
        <v>3402</v>
      </c>
      <c r="B46" s="379" t="s">
        <v>3403</v>
      </c>
      <c r="C46" s="375"/>
      <c r="D46" s="41"/>
      <c r="E46" s="4"/>
      <c r="F46" s="4"/>
      <c r="G46" s="4"/>
      <c r="H46" s="4"/>
      <c r="I46" s="4"/>
      <c r="J46" s="4"/>
      <c r="K46" s="4"/>
      <c r="L46" s="4"/>
      <c r="M46" s="4"/>
      <c r="N46" s="4"/>
      <c r="O46" s="4"/>
      <c r="P46" s="4"/>
      <c r="Q46" s="4"/>
    </row>
    <row r="47" spans="1:17" ht="66" hidden="1" customHeight="1" x14ac:dyDescent="0.2">
      <c r="A47" s="46" t="s">
        <v>3404</v>
      </c>
      <c r="B47" s="380" t="s">
        <v>3405</v>
      </c>
      <c r="C47" s="380"/>
      <c r="D47" s="4"/>
      <c r="E47" s="4"/>
      <c r="F47" s="4"/>
      <c r="G47" s="4"/>
      <c r="H47" s="4"/>
      <c r="I47" s="4"/>
      <c r="J47" s="4"/>
      <c r="K47" s="4"/>
      <c r="L47" s="4"/>
      <c r="M47" s="4"/>
      <c r="N47" s="4"/>
      <c r="O47" s="4"/>
      <c r="P47" s="4"/>
      <c r="Q47" s="4"/>
    </row>
    <row r="48" spans="1:17" ht="123.75" customHeight="1" x14ac:dyDescent="0.2">
      <c r="A48" s="267" t="s">
        <v>3406</v>
      </c>
      <c r="B48" s="378" t="s">
        <v>3407</v>
      </c>
      <c r="C48" s="377"/>
      <c r="D48" s="4"/>
      <c r="E48" s="4"/>
      <c r="F48" s="4"/>
      <c r="G48" s="4"/>
      <c r="H48" s="4"/>
      <c r="I48" s="4"/>
      <c r="J48" s="4"/>
      <c r="K48" s="4"/>
      <c r="L48" s="4"/>
      <c r="M48" s="4"/>
      <c r="N48" s="4"/>
      <c r="O48" s="4"/>
      <c r="P48" s="4"/>
      <c r="Q48" s="4"/>
    </row>
    <row r="49" spans="1:17" ht="34.5" customHeight="1" x14ac:dyDescent="0.2">
      <c r="A49" s="267" t="s">
        <v>3408</v>
      </c>
      <c r="B49" s="376" t="s">
        <v>3409</v>
      </c>
      <c r="C49" s="377"/>
      <c r="D49" s="4"/>
      <c r="E49" s="4"/>
      <c r="F49" s="4"/>
      <c r="G49" s="4"/>
      <c r="H49" s="4"/>
      <c r="I49" s="4"/>
      <c r="J49" s="4"/>
      <c r="K49" s="4"/>
      <c r="L49" s="4"/>
      <c r="M49" s="4"/>
      <c r="N49" s="4"/>
      <c r="O49" s="4"/>
      <c r="P49" s="4"/>
      <c r="Q49" s="4"/>
    </row>
    <row r="50" spans="1:17" ht="34.5" customHeight="1" x14ac:dyDescent="0.2">
      <c r="A50" s="267" t="s">
        <v>3410</v>
      </c>
      <c r="B50" s="376" t="s">
        <v>3411</v>
      </c>
      <c r="C50" s="377"/>
      <c r="D50" s="4"/>
      <c r="E50" s="4"/>
      <c r="F50" s="4"/>
      <c r="G50" s="4"/>
      <c r="H50" s="4"/>
      <c r="I50" s="4"/>
      <c r="J50" s="4"/>
      <c r="K50" s="4"/>
      <c r="L50" s="4"/>
      <c r="M50" s="4"/>
      <c r="N50" s="4"/>
      <c r="O50" s="4"/>
      <c r="P50" s="4"/>
      <c r="Q50" s="4"/>
    </row>
    <row r="51" spans="1:17" ht="31.5" customHeight="1" x14ac:dyDescent="0.2">
      <c r="A51" s="306" t="s">
        <v>3412</v>
      </c>
      <c r="B51" s="374" t="s">
        <v>3413</v>
      </c>
      <c r="C51" s="375"/>
      <c r="D51" s="4"/>
      <c r="E51" s="4"/>
      <c r="F51" s="4"/>
      <c r="G51" s="4"/>
      <c r="H51" s="4"/>
      <c r="I51" s="4"/>
      <c r="J51" s="4"/>
      <c r="K51" s="4"/>
      <c r="L51" s="4"/>
      <c r="M51" s="4"/>
      <c r="N51" s="4"/>
      <c r="O51" s="4"/>
      <c r="P51" s="4"/>
      <c r="Q51" s="4"/>
    </row>
    <row r="52" spans="1:17" ht="31.5" customHeight="1" x14ac:dyDescent="0.2">
      <c r="A52" s="306" t="s">
        <v>3414</v>
      </c>
      <c r="B52" s="374" t="s">
        <v>3415</v>
      </c>
      <c r="C52" s="375"/>
      <c r="D52" s="4"/>
      <c r="E52" s="4"/>
      <c r="F52" s="4"/>
      <c r="G52" s="4"/>
      <c r="H52" s="4"/>
      <c r="I52" s="4"/>
      <c r="J52" s="4"/>
      <c r="K52" s="4"/>
      <c r="L52" s="4"/>
      <c r="M52" s="4"/>
      <c r="N52" s="4"/>
      <c r="O52" s="4"/>
      <c r="P52" s="4"/>
      <c r="Q52" s="4"/>
    </row>
    <row r="53" spans="1:17" ht="31.5" customHeight="1" x14ac:dyDescent="0.2">
      <c r="A53" s="306" t="s">
        <v>3416</v>
      </c>
      <c r="B53" s="385" t="s">
        <v>3417</v>
      </c>
      <c r="C53" s="386"/>
      <c r="D53" s="4"/>
      <c r="E53" s="4"/>
      <c r="F53" s="4"/>
      <c r="G53" s="4"/>
      <c r="H53" s="4"/>
      <c r="I53" s="4"/>
      <c r="J53" s="4"/>
      <c r="K53" s="4"/>
      <c r="L53" s="4"/>
      <c r="M53" s="4"/>
      <c r="N53" s="4"/>
      <c r="O53" s="4"/>
      <c r="P53" s="4"/>
      <c r="Q53" s="4"/>
    </row>
    <row r="54" spans="1:17" ht="31.5" customHeight="1" x14ac:dyDescent="0.2">
      <c r="A54" s="306" t="s">
        <v>3418</v>
      </c>
      <c r="B54" s="385" t="s">
        <v>3419</v>
      </c>
      <c r="C54" s="386"/>
      <c r="D54" s="4"/>
      <c r="E54" s="4"/>
      <c r="F54" s="4"/>
      <c r="G54" s="4"/>
      <c r="H54" s="4"/>
      <c r="I54" s="4"/>
      <c r="J54" s="4"/>
      <c r="K54" s="4"/>
      <c r="L54" s="4"/>
      <c r="M54" s="4"/>
      <c r="N54" s="4"/>
      <c r="O54" s="4"/>
      <c r="P54" s="4"/>
      <c r="Q54" s="4"/>
    </row>
    <row r="55" spans="1:17" ht="54.6" customHeight="1" x14ac:dyDescent="0.2">
      <c r="A55" s="306" t="s">
        <v>3420</v>
      </c>
      <c r="B55" s="385" t="s">
        <v>3421</v>
      </c>
      <c r="C55" s="386"/>
      <c r="D55" s="4"/>
      <c r="E55" s="4"/>
      <c r="F55" s="4"/>
      <c r="G55" s="4"/>
      <c r="H55" s="4"/>
      <c r="I55" s="4"/>
      <c r="J55" s="4"/>
      <c r="K55" s="4"/>
      <c r="L55" s="4"/>
      <c r="M55" s="4"/>
      <c r="N55" s="4"/>
      <c r="O55" s="4"/>
      <c r="P55" s="4"/>
      <c r="Q55" s="4"/>
    </row>
    <row r="56" spans="1:17" ht="54.6" customHeight="1" x14ac:dyDescent="0.2">
      <c r="A56" s="306" t="s">
        <v>3422</v>
      </c>
      <c r="B56" s="385" t="s">
        <v>3423</v>
      </c>
      <c r="C56" s="386"/>
      <c r="D56" s="4"/>
      <c r="E56" s="4"/>
      <c r="F56" s="4"/>
      <c r="G56" s="4"/>
      <c r="H56" s="4"/>
      <c r="I56" s="4"/>
      <c r="J56" s="4"/>
      <c r="K56" s="4"/>
      <c r="L56" s="4"/>
      <c r="M56" s="4"/>
      <c r="N56" s="4"/>
      <c r="O56" s="4"/>
      <c r="P56" s="4"/>
      <c r="Q56" s="4"/>
    </row>
    <row r="57" spans="1:17" ht="54" customHeight="1" x14ac:dyDescent="0.2">
      <c r="A57" s="306" t="s">
        <v>3424</v>
      </c>
      <c r="B57" s="385" t="s">
        <v>3425</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Melita Kralik</cp:lastModifiedBy>
  <cp:lastPrinted>2024-09-24T08:26:57Z</cp:lastPrinted>
  <dcterms:created xsi:type="dcterms:W3CDTF">2022-04-01T05:14:30Z</dcterms:created>
  <dcterms:modified xsi:type="dcterms:W3CDTF">2025-02-20T09:47:55Z</dcterms:modified>
</cp:coreProperties>
</file>