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D:\Ivana\Projekti 2019\Osnovna škola VILJEVO\Glavni projekt\Troškovnik\"/>
    </mc:Choice>
  </mc:AlternateContent>
  <xr:revisionPtr revIDLastSave="0" documentId="13_ncr:1_{95FC7CFD-87FF-469C-A431-CDA6865D9C3A}" xr6:coauthVersionLast="36" xr6:coauthVersionMax="36" xr10:uidLastSave="{00000000-0000-0000-0000-000000000000}"/>
  <bookViews>
    <workbookView xWindow="19185" yWindow="165" windowWidth="9630" windowHeight="12690" xr2:uid="{00000000-000D-0000-FFFF-FFFF00000000}"/>
  </bookViews>
  <sheets>
    <sheet name="Rekapitulacija" sheetId="41" r:id="rId1"/>
    <sheet name="Građ" sheetId="37" r:id="rId2"/>
    <sheet name="Stroj" sheetId="42" r:id="rId3"/>
    <sheet name="Elektro" sheetId="43" r:id="rId4"/>
  </sheets>
  <definedNames>
    <definedName name="_xlnm.Print_Titles" localSheetId="3">Elektro!$108:$108</definedName>
    <definedName name="_xlnm.Print_Titles" localSheetId="1">Građ!$1:$9</definedName>
    <definedName name="_xlnm.Print_Titles" localSheetId="2">Stroj!$1:$1</definedName>
    <definedName name="_xlnm.Print_Area" localSheetId="1">Građ!$A$1:$G$193</definedName>
    <definedName name="_xlnm.Print_Area" localSheetId="2">Stroj!$A$1:$F$97</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74" i="43" l="1"/>
  <c r="G83" i="43" s="1"/>
  <c r="G71" i="43"/>
  <c r="G69" i="43"/>
  <c r="G67" i="43"/>
  <c r="G63" i="43"/>
  <c r="G62" i="43"/>
  <c r="G58" i="43"/>
  <c r="G57" i="43"/>
  <c r="G56" i="43"/>
  <c r="G55" i="43"/>
  <c r="G54" i="43"/>
  <c r="G53" i="43"/>
  <c r="G52" i="43"/>
  <c r="G51" i="43"/>
  <c r="G50" i="43"/>
  <c r="G49" i="43"/>
  <c r="G48" i="43"/>
  <c r="G46" i="43"/>
  <c r="G45" i="43"/>
  <c r="G44" i="43"/>
  <c r="G43" i="43"/>
  <c r="G42" i="43"/>
  <c r="G41" i="43"/>
  <c r="G40" i="43"/>
  <c r="G39" i="43"/>
  <c r="G38" i="43"/>
  <c r="G37" i="43"/>
  <c r="G36" i="43"/>
  <c r="G35" i="43"/>
  <c r="G34" i="43"/>
  <c r="G33" i="43"/>
  <c r="G31" i="43"/>
  <c r="G30" i="43"/>
  <c r="G29" i="43"/>
  <c r="G28" i="43"/>
  <c r="G27" i="43"/>
  <c r="G26" i="43"/>
  <c r="G25" i="43"/>
  <c r="G24" i="43"/>
  <c r="G23" i="43"/>
  <c r="G21" i="43"/>
  <c r="G20" i="43"/>
  <c r="G19" i="43"/>
  <c r="G18" i="43"/>
  <c r="G17" i="43"/>
  <c r="A15" i="43"/>
  <c r="G14" i="43"/>
  <c r="G13" i="43"/>
  <c r="G12" i="43"/>
  <c r="G11" i="43"/>
  <c r="G10" i="43"/>
  <c r="G9" i="43"/>
  <c r="A7" i="43"/>
  <c r="A41" i="43" s="1"/>
  <c r="G6" i="43"/>
  <c r="B83" i="42"/>
  <c r="A83" i="42"/>
  <c r="F62" i="42"/>
  <c r="F83" i="42" s="1"/>
  <c r="F14" i="41" s="1"/>
  <c r="G60" i="43" l="1"/>
  <c r="G81" i="43" s="1"/>
  <c r="G86" i="43" s="1"/>
  <c r="F16" i="41" s="1"/>
  <c r="A50" i="43"/>
  <c r="F85" i="42"/>
  <c r="F86" i="42" s="1"/>
  <c r="E139" i="37" l="1"/>
  <c r="G137" i="37" l="1"/>
  <c r="E126" i="37"/>
  <c r="E115" i="37"/>
  <c r="E113" i="37"/>
  <c r="E101" i="37"/>
  <c r="G101" i="37" s="1"/>
  <c r="G103" i="37" s="1"/>
  <c r="E85" i="37"/>
  <c r="E86" i="37" s="1"/>
  <c r="E55" i="37"/>
  <c r="E57" i="37" s="1"/>
  <c r="E36" i="37"/>
  <c r="E78" i="37"/>
  <c r="G78" i="37" s="1"/>
  <c r="E77" i="37"/>
  <c r="G77" i="37" s="1"/>
  <c r="E75" i="37"/>
  <c r="G75" i="37" s="1"/>
  <c r="E74" i="37"/>
  <c r="G74" i="37" s="1"/>
  <c r="E83" i="37"/>
  <c r="G83" i="37" s="1"/>
  <c r="E53" i="37"/>
  <c r="E51" i="37"/>
  <c r="E59" i="37" l="1"/>
  <c r="E81" i="37"/>
  <c r="G81" i="37" s="1"/>
  <c r="E71" i="37" l="1"/>
  <c r="E70" i="37"/>
  <c r="E30" i="37"/>
  <c r="G38" i="37"/>
  <c r="G55" i="37"/>
  <c r="G57" i="37" l="1"/>
  <c r="G59" i="37"/>
  <c r="G36" i="37" l="1"/>
  <c r="G34" i="37"/>
  <c r="C170" i="37" l="1"/>
  <c r="C168" i="37"/>
  <c r="C166" i="37"/>
  <c r="C164" i="37"/>
  <c r="G115" i="37"/>
  <c r="G86" i="37" l="1"/>
  <c r="G71" i="37" l="1"/>
  <c r="E28" i="37" l="1"/>
  <c r="G51" i="37" l="1"/>
  <c r="G32" i="37"/>
  <c r="G53" i="37" l="1"/>
  <c r="G49" i="37"/>
  <c r="G61" i="37" s="1"/>
  <c r="G24" i="37"/>
  <c r="G26" i="37"/>
  <c r="G160" i="37" l="1"/>
  <c r="G28" i="37"/>
  <c r="C162" i="37"/>
  <c r="C160" i="37"/>
  <c r="C158" i="37"/>
  <c r="G146" i="37"/>
  <c r="G139" i="37"/>
  <c r="G136" i="37"/>
  <c r="G126" i="37"/>
  <c r="G113" i="37"/>
  <c r="G85" i="37"/>
  <c r="G70" i="37"/>
  <c r="G30" i="37"/>
  <c r="G40" i="37" l="1"/>
  <c r="G158" i="37" s="1"/>
  <c r="G88" i="37"/>
  <c r="G162" i="37" s="1"/>
  <c r="G141" i="37"/>
  <c r="G168" i="37" s="1"/>
  <c r="G128" i="37"/>
  <c r="G166" i="37" s="1"/>
  <c r="G117" i="37"/>
  <c r="G164" i="37" s="1"/>
  <c r="G148" i="37"/>
  <c r="G170" i="37" s="1"/>
  <c r="G173" i="37" l="1"/>
  <c r="F12" i="41" s="1"/>
  <c r="F17" i="41" s="1"/>
  <c r="F19" i="41" s="1"/>
  <c r="F23" i="41" s="1"/>
  <c r="G175" i="37" l="1"/>
  <c r="G177" i="37" s="1"/>
</calcChain>
</file>

<file path=xl/sharedStrings.xml><?xml version="1.0" encoding="utf-8"?>
<sst xmlns="http://schemas.openxmlformats.org/spreadsheetml/2006/main" count="305" uniqueCount="229">
  <si>
    <t>1.</t>
  </si>
  <si>
    <t>POZ</t>
  </si>
  <si>
    <t>OPIS RADA</t>
  </si>
  <si>
    <t>MJ</t>
  </si>
  <si>
    <t>KOLIČINA</t>
  </si>
  <si>
    <t>JEDINIČNA CIJENA</t>
  </si>
  <si>
    <t>UKUPNA CIJENA</t>
  </si>
  <si>
    <t>Prilikom izvedbe radova potrebno je poduzeti sve potrebne mjere osiguranja i zaštite postojeće infrastrukture i inventara!</t>
  </si>
  <si>
    <t>Sve detalje i eventualne izmjene u toku izvođenja radova dogovoriti sa projektantom i investitorom!</t>
  </si>
  <si>
    <t>I</t>
  </si>
  <si>
    <t>UKUPNO I.</t>
  </si>
  <si>
    <t>II</t>
  </si>
  <si>
    <t>UKUPNO II.</t>
  </si>
  <si>
    <t>III</t>
  </si>
  <si>
    <t>IV</t>
  </si>
  <si>
    <t>Projektant:</t>
  </si>
  <si>
    <t>Sve mjere za stolariju obavezno kontrolirati na licu mjesta. Tolerancija za ugovorene mjere je 3%.</t>
  </si>
  <si>
    <t xml:space="preserve">Ustakljenje stolarije uračunato u cijenu stolarije. </t>
  </si>
  <si>
    <t>V</t>
  </si>
  <si>
    <t>kom</t>
  </si>
  <si>
    <r>
      <t>m</t>
    </r>
    <r>
      <rPr>
        <vertAlign val="superscript"/>
        <sz val="10"/>
        <rFont val="Arial"/>
        <family val="2"/>
      </rPr>
      <t>2</t>
    </r>
  </si>
  <si>
    <t>kompl.</t>
  </si>
  <si>
    <t>Ivana Lijić, dipl.ing.građ.</t>
  </si>
  <si>
    <t>RAZNO</t>
  </si>
  <si>
    <t>VI</t>
  </si>
  <si>
    <t>VII</t>
  </si>
  <si>
    <r>
      <t>m</t>
    </r>
    <r>
      <rPr>
        <vertAlign val="superscript"/>
        <sz val="10"/>
        <rFont val="Arial"/>
        <family val="2"/>
      </rPr>
      <t>3</t>
    </r>
  </si>
  <si>
    <t>ZEMLJANI RADOVI</t>
  </si>
  <si>
    <t>MONTAŽERSKI RADOVI</t>
  </si>
  <si>
    <t>m</t>
  </si>
  <si>
    <t>m3</t>
  </si>
  <si>
    <t>OPĆENITO</t>
  </si>
  <si>
    <t>HIDROIZOLATERSKI RADOVI</t>
  </si>
  <si>
    <t>U jediničnu cijenu radova uračunati sve materijale i radove utrošene na postavljanju izolacije. Hidroizolaciju izvoditi u trenutku propisane maksimalne vlažnosti za primjenjenu hidroizolaciju. Obratiti pozornost na spojeve, i na dizanje izolacije min 10 cm vertikalno. _x000D_Izvoditelj je dužan osigurati da sve površine prije postavljanja izolacije budu suhe, oprane i čiste._x000D_Ako se naknadno utvrdi nesolidna izvedba, izvođač će o svom trošku izvesti sanaciju. _x000D_Obračun po m2 izolirane tlocrtne površine ( izolirane tlocrtne površine poda ili zida).</t>
  </si>
  <si>
    <t xml:space="preserve">Podloga na koju se postavlja hidroizolacija mora biti čista, neoštećena i suha, homogena, bez ulja, nafte i masti, prašine i rastresitih ili trošnih čestica. Membrana se ugrađuje kao slobodno položena, sa preklopima koji se zavaruju u skladu sa uputama proizvođača. Parametri zavarivanja, kao brzina i temperatura, moraju biti određeni ispitivanjima na gradilištu, prije početka bilo kakvih zavarivačkih radova.  Radovi ugradnje mogu biti izvođeni jedino od strane izvođača koji je obučen od strane proizvođača hidroizolacije.  </t>
  </si>
  <si>
    <t>UKUPNO III</t>
  </si>
  <si>
    <t>BETONSKI I ARMIRANOBETONSKI RADOVI</t>
  </si>
  <si>
    <r>
      <t xml:space="preserve">U jediničnu cijenu betonskih i armiranobetonskih radova potrebno je uključiti sav potreban materijal i rad pri dobavi, izradi i ugradnji betona, te troškove tekućih i kontrolnih ispitivanja kvalitete ugrađenog betona u svemu prema projektu betona, sve kako je definirano u poglavlju Opći tehnički uvjeti iz projektne dokumentacije  građevinsko obrtničkih radova. Potrebno je predvidjeti sve transporte, sve pripremne radove prije betoniranje - priprema podloge da se spriječi isušivnje betona, zaštitu (njega svježeg betona) betonskih i AB konstrukcija od atmosferskih utjecaja, ugradba pomoću vibratora, korištenje skele i sl.  U jediničnu cijenu oplate uračunati sav potreban materijal, izradu, postavljanje, podupiranje, skidanje i čišćenje oplate, sva potrebna ukrućenja i radnu skelu.  U cijeni oplate uključena je dobava i postava kutnih letvica  na mjestima gdje je to potrebno. Jediničnom cijenom aramture obuhvaćeni su svi PVC distanceri za zidove, ploče, betonski distanceri za armaturu donje zone temeljne ploče i  jahači od armaturnog željeza za gornju zonu svih ploča.  Predvidjeti sva pomoćna sredstva potrebna za poduzimanje mjera zaštite na radu i drugih potrebnih mjera._x000D_Obračun radova se vrši po m3(m2) ugrađenog betona, po kg ugrađene armature i po m2 postavljene oplate različite složenosti.  </t>
    </r>
    <r>
      <rPr>
        <b/>
        <sz val="10"/>
        <rFont val="Arial"/>
        <family val="2"/>
        <charset val="238"/>
      </rPr>
      <t>Ovi opći uvjeti sastavni su dio stavki troškovnika.</t>
    </r>
  </si>
  <si>
    <t>beton C 25/30</t>
  </si>
  <si>
    <t>oplata</t>
  </si>
  <si>
    <t>kg</t>
  </si>
  <si>
    <t>PRIPREMNI RADOVI RUŠENJA I DEMONTAŽE</t>
  </si>
  <si>
    <t>UKUPNO IV</t>
  </si>
  <si>
    <t>m²</t>
  </si>
  <si>
    <t>REKAPITULACIJA GRAĐEVINSKO - OBRTNIČKIH RADOVA</t>
  </si>
  <si>
    <t>PODOPOLAGAČKI RADOVI</t>
  </si>
  <si>
    <t xml:space="preserve">Prije početka radova, izvođač je dužan provjeriti stanje podloge. Ista ne smije biti prljava, prašnjava, s aktivnim solima u sastavu, masna, nedovoljno čvrsta, raspucana ili naprsla od slijeganja, smrznuta, vlažna, neravna ili preglatka. Rad se ne smije izvoditi na podlozi koja je neprikladna za oblaganje (npr. gips ili iverica).
Ukoliko podloga nije odgovarajuća, radovi se ne smiju otpočeti dok se ista ne dovede u stanje koje osigurava kvalitetan rad ili dok se ne odstrani stara i izvede nova, ispravna podloga.
Radovi na polaganju smiju se izvesti samo na suhoj, čistoj, odmašćenoj i ravnoj podlozi. Eventualne manje neravnine treba izvođač sam popraviti masom za izravnavanje (samonivelirajućom smjesom) uračunati su u jediničnu cijenu, makar isto nije posebice navedeno opisom stavke. Cem. estrih na kojem se izvodi pod može biti vlažnosti do najviše 3%, temperatura prostora mora biti najmanje 10 °C (preporučljivo 20 stupnjeva), vlažnost zraka u granicama 45-65%. Materijal i ljepilo treba prije polaganja bar 24 sata držati u prostoriji propisane temperature. Po izvedbi podnog opločenja treba prostorije dobro zračiti i ventilirati i to duže vrijeme.
Sredstva za izravnavanje manjih neravnina u podlozi ili zatvaranje pukotina i očvršćivanje površinskog sloja moraju osiguravati iste mehaničke osobine kao i podloga za osiguranje trajno čvrste veze.
</t>
  </si>
  <si>
    <t xml:space="preserve">U tijeku i po izvedbi podova treba prostorije dobro zračiti i ventilirati, u skladu s uputama za polaganje i pravilima zaštite na radu. Također se treba strogo pridržavati pravila zaštite od požara.
Svi materijali koji se ugrađuju moraju obvezno biti ispitani, a certifikati priloženi.
Između ugrađenih podnih elemenata i čvrstih građevinskih elemenata (zidovi, stupovi i sl.) moraju se izvesti dilatacione fuge, širine ovisno o vrsti poda i načinu polaganja i isto uračunati u jediničnu cijenu ako isto nije posebno navedeno.
Cijenom izvedbe radova treba obvezno uključiti sve materijale koji se ugrađuju i koriste (osnovne i pomoćne), sav potreban rad (osnovni i pomoćni) na izvedbi radova do potpune gotovosti i funkcionalnosti istih, sve transporte i prijenose do i na gradilištu sve do mjesta ugradnje, sva potrebna uskladištenja i zaštite, sve potrebne zaštitne konstrukcije i skele, kao i sve drugo predviđeno mjerama zaštite na radu i pravilima struke.
</t>
  </si>
  <si>
    <t>UKUPNO VII</t>
  </si>
  <si>
    <t>Prije preuzimanja radova izvođač treba izvršiti kontrolu izvedene konstrukcije i o tome sačiniti pismeni izvještaj, te odmah obavijestiti nadzornog inženjera o eventualnom odstupanju od projektiranih mjera.
Prije početka izvođenja radova izvođač je obvezan dostaviti  nadzornom inženjeru i investitoru  na uvid i izbor uzorke materijala za oblaganja, kao i detalje izvođenja, i tek po izboru i odobrenju projektanta može otpočeti sa radovima. Ukoliko se ugrade materijali koje projektant nije odobrio i (ili) u neodgovarajućoj kvaliteti i (ili) različito s obzirom na odobreni projekt oblaganja i detalja, radovi će se morati ponoviti u traženoj kvaliteti, izboru i po projektu, uz prethodno uklanjanje neispravnih radova. Izrada detalja neće se posebno platiti već predstavlja trošak i obvezu izvođača.
Prilikom izvođenja radova mora se izvođač striktno pridržavati usvojenih i od strane projektanta prihvaćenih materijala i ovjerenih detalja.
Bez obzira na vrstu podnih obloga, izvođač je obvezan dobaviti: uputu za postavljanje, uvjete pripreme i stanje podloge, uputu za uporabu i rad odgovarajućim ljepilom, način održavanja poda u uporabi.</t>
  </si>
  <si>
    <t>Demontaža opreme, iznošenje iz građevine, utovar u kamion, transport i istovar na uređeno odlagalište građevinskog otpadnog materijala. Prijevoz na deponiju i taksa za deponiju mora biti ukalkuliran u ponudbenu cijenu sukladno dokumentaciji za nadmetanje.</t>
  </si>
  <si>
    <t>UKUPNO</t>
  </si>
  <si>
    <t>PDV 25%</t>
  </si>
  <si>
    <t>SVEUKUPNO</t>
  </si>
  <si>
    <t>OPĆI UVJETI</t>
  </si>
  <si>
    <t>Prije nuđenja izvođač je obvezan izvršiti uvid na licu mjesta. Smatra da je pod ponuđenom cijenom pojedine stavke ovog troškovnika izvođač obuhvatio sve potrebne aktivnosti, rad i materijal za funkcionalni dovršetak stavke, te ukupno funkcionalno dovršene sve radove.</t>
  </si>
  <si>
    <t>Izrada elaborata organizacije gradilišta. 
Mobilizacija svih potrebnih strojeva, opreme, privremenih gradilišnih objekata, alata i ljudstva, kao i demobilizacija istih. 
Osiguranje svih potrebnih gradilišnih priključaka (struja, voda i sl.) s pripadajućim privremenim instalacijama kao i uklanjanje istih po dovršetku građenja.
Izrada gradilišne ograde (privremena deponija), kao i čvrste zaštite između zone gdje se odvijaju radovi i zone gdje se građevina koristi, sve sukladno važećim propisima i zakonima, te održavanje istih tijekom gradnje objekta, kao i odvoz istih nakon završetka svih radova tj. faze radova.
Izrada i postavljanje table gradilišta, te njeno uklanjanje po dovršetku građenja. 
Eventualno osiguranje čuvarske službe tijekom građenja.</t>
  </si>
  <si>
    <t>Obračun paušalno</t>
  </si>
  <si>
    <t xml:space="preserve">Ručno skidanje podnih keramičkih pločica u prizemlju na mjestu ugradnje dizala, uključujući i sokl od keramičkih pločica, sa utovarom u kamion, transportom i istovarom na na uređeno odlagalište građevinskog otpadnog materijala.Obračun po m2 skinutih pločica.  </t>
  </si>
  <si>
    <r>
      <t xml:space="preserve">Iskop mora biti pravilan i potpuno sukladan planu i nacrtu. Sva prekopavanja i naknadna nasipanja izvoditelj će napraviti o svom trošku, ako nadzorni inženjer ne utvrdi da su radovi nastali iz objektivnih okolnosti. Obračun cijena izraditi na osnovu idealnog iskopa. U jediničnu cijenu uračunati sve potrebne mjere za osiguranje uvjeta HTZ._x000D_Obračun zemljanih radova vrši se po m3 otkopanog zbijenog terena bez obzira na kategoriju zemljišta. </t>
    </r>
    <r>
      <rPr>
        <b/>
        <sz val="10"/>
        <rFont val="Arial"/>
        <family val="2"/>
        <charset val="238"/>
      </rPr>
      <t xml:space="preserve">Ovi opći uvjeti sastavni su dio stavki troškovnika. </t>
    </r>
  </si>
  <si>
    <t>Planiranje i uređenje dna iskopa za temelj-jamu dizala u zemljanom materijalu s točnošću ±3 cm s izbacivanjem viška zemlje van rova.Stavka obuhvaća eventualnu  nabavu i dopremu zamjenskog materijala te razastiranje i zbijanje vibropločom do modula stišljivosti min. Ms=30 MN/m². U cijeni sav rad, materijal, te transport na gradilišnu deponiju.</t>
  </si>
  <si>
    <t>beton C 16/20</t>
  </si>
  <si>
    <t xml:space="preserve">Dobava i izrada horizontalne i vertikalne hidroizolacije jame dizala (korita dizala koji se sastoji od podložnog betona koji se s unutarnje strane oblaže hidroizolacijom, a potom se izvod temeljna ploča dizala) - homogene hidroizolacijske membrane debljine d=1,5mm. U cijenu uračunati sav potreban materijal i rad do potpune gotovosti. Hidroizolacija na bazi mekog PVC-a, homogena. Otporna na sve uvjete koji se pojavljuju pod zemljom, otporna na alge, mikroorganizma. Hidroizolacija vlačne čvrstoće uzdužno &gt;= 15N/mm2, poprečno &gt;= 14N/mm2, u skladu sa EN 12311-2, izduljenje uzdužno &gt;=300%, poprečno &gt;=280%, u skladu sa EN 12311-2, otpornost na udar &gt;=450mm, u skladu sa EN 12691:2005, otpornost na statičko opterećenje &gt;=20kg, prema EN 12730(metoda B, 24h/20kg), otpornost na kidanje &gt;= 400N (vretenasto), prema EN 12310-1. </t>
  </si>
  <si>
    <t>armatura MAR 503</t>
  </si>
  <si>
    <t>U cijenu radova svake pojedine stavke obuhvatiti i eventualno potrebnu radnu skelu.</t>
  </si>
  <si>
    <t xml:space="preserve">Popravak podova i uklapanje s postojećim keramičkim pločicama u ulaznom holu prizemlja škole,  debljine 10 mm,  protukliznosti klase 4, ljepljenjem fleksibilnim ljepilom  na estrih, u boji koje se uklapaju sa postojećim pločicama. Pločice moraju biti reakcije na požar A i certificirane. Shemu polaganja pločica u skladu sa postojećim. Uzorak  pločica odabire investitor  
</t>
  </si>
  <si>
    <t>Izvedba vertikalne hidroizolacije zidova jame dizala s unutrašnje strane i izvedba horizontalne hidroizolacija dijela poda prizemlja. Postavljanje u svemu prema uputama i detaljima proizvođača. Hidroizolacija se izvodi elastičnim hidroizolacijskim polimercementnim premazom u dva sloja. Izvodi se na čistoj i ravnoj podlozi.
Proizvod se treba jednolično nanijeti na podlogu metalnom gladilicom, valjkom ili četkom u ukupnoj debljini od najmanje 2 mm. Nanošenje treba biti u slojevima od 1 mm  u razmacima od najmanje 8 sati.  U cijenu je uključen sav potreban rad, materijal, te transport do mjesta izvedbe.</t>
  </si>
  <si>
    <t>Završno ćišćenje unutarnjeg prostora adaptiranog dijela škole.</t>
  </si>
  <si>
    <t>Red. broj</t>
  </si>
  <si>
    <t>Opis  stavke</t>
  </si>
  <si>
    <t>Jed. mjera</t>
  </si>
  <si>
    <t>Količina</t>
  </si>
  <si>
    <t>Jed. cijena</t>
  </si>
  <si>
    <t>Ukupno</t>
  </si>
  <si>
    <t>A) Troškovnik materijala i radnog vremena za izradu električne instalacije jake struje</t>
  </si>
  <si>
    <t>Elektrotehnička instalacija jake struje</t>
  </si>
  <si>
    <t>Isporučiti i ugraditi sljedeću elektroinstalacijsku opremu u postojeću razdjelnicu R1.</t>
  </si>
  <si>
    <t>katodni odvodnici</t>
  </si>
  <si>
    <t xml:space="preserve">izvesti sva korektna spajanja elemenata u ormaru, komplet
</t>
  </si>
  <si>
    <t>ostali spojni i montažni materijal, oznake i natpisi, komplet</t>
  </si>
  <si>
    <t>automatski osigurač B10/1</t>
  </si>
  <si>
    <t>automatski osigurač C16/1</t>
  </si>
  <si>
    <t xml:space="preserve">Isporučiti i položiti na konstrukciju građevine PNT cjevi i pripadne instalacijske kutije komplet sa priborom za montažu. PNT cjevi obavezno isporučiti u boji drvene konstrukcije.    
</t>
  </si>
  <si>
    <t>PNT Φ16  mm</t>
  </si>
  <si>
    <t>PNT Φ23  mm</t>
  </si>
  <si>
    <t>PNT Φ32  mm</t>
  </si>
  <si>
    <t xml:space="preserve">Isporučiti i položiti u žljeb, pod žbuku, u pod i u zemlju, slijedeće instalacijske cijevi i pripadne instalacijske kutije, uključivo žljebljenje zida i građevinsku
sanaciju žljeba nakon polaganja cijevi i kutija, promjera:
</t>
  </si>
  <si>
    <t>p.c. Φ 30 mm</t>
  </si>
  <si>
    <t xml:space="preserve">Isporučiti i položiti, dijelom u položene
instalacijske cijevi a dijelom u žlijeb pod žbuku slijedeće tipove vodiča i kabela s razvodnim kutijama, komplet sa spajanjem u razvodnim kutijama, žljebljenjem i građevinskom sanacijom žljeba nakon polaganja kabela:       
</t>
  </si>
  <si>
    <r>
      <t>PP-Y 3x1.5 mm</t>
    </r>
    <r>
      <rPr>
        <vertAlign val="superscript"/>
        <sz val="10"/>
        <rFont val="Arial"/>
        <family val="2"/>
        <charset val="238"/>
      </rPr>
      <t>2</t>
    </r>
  </si>
  <si>
    <r>
      <t>PP-Y 4x1.5 mm</t>
    </r>
    <r>
      <rPr>
        <vertAlign val="superscript"/>
        <sz val="10"/>
        <rFont val="Arial"/>
        <family val="2"/>
        <charset val="238"/>
      </rPr>
      <t>2</t>
    </r>
  </si>
  <si>
    <r>
      <t>PP-Y 3x2.5 mm</t>
    </r>
    <r>
      <rPr>
        <vertAlign val="superscript"/>
        <sz val="10"/>
        <rFont val="Arial"/>
        <family val="2"/>
        <charset val="238"/>
      </rPr>
      <t>2</t>
    </r>
  </si>
  <si>
    <r>
      <t>PP00-Y 5x4 mm</t>
    </r>
    <r>
      <rPr>
        <vertAlign val="superscript"/>
        <sz val="10"/>
        <color indexed="8"/>
        <rFont val="Arial"/>
        <family val="2"/>
        <charset val="238"/>
      </rPr>
      <t>2</t>
    </r>
  </si>
  <si>
    <r>
      <t>P/F 6  mm</t>
    </r>
    <r>
      <rPr>
        <vertAlign val="superscript"/>
        <sz val="10"/>
        <rFont val="Arial"/>
        <family val="2"/>
        <charset val="238"/>
      </rPr>
      <t>2</t>
    </r>
  </si>
  <si>
    <t xml:space="preserve">Isporučiti, montirati i spojiti slijedeću
elektro instalacijsku opremu komplet
sa spajanjem u instalacijskim kutijama. Program/proizvođača opreme prije narudžbe usuglasiti s arhitektom :               
</t>
  </si>
  <si>
    <t>prekidač izmjenični n/ž</t>
  </si>
  <si>
    <t xml:space="preserve">monofazna priključnica sa zaštitnim kontaktima i poklopcem IP44 n/ž
</t>
  </si>
  <si>
    <t xml:space="preserve">Izvršiti sljedeća ispitivanja i dostaviti pismene protokole i ateste ugrađene opreme:
</t>
  </si>
  <si>
    <t>komplet</t>
  </si>
  <si>
    <t>atesti svih razvodnih ormara</t>
  </si>
  <si>
    <t xml:space="preserve">ispitno izvješće o otporima petlji svih strujnih krugova jake struje 
</t>
  </si>
  <si>
    <t xml:space="preserve">ispitno izvješće o otporima izolacije svih primjenjenih kabela
</t>
  </si>
  <si>
    <t xml:space="preserve">ispitno izvješće o galvanskoj povezanosti metalnih masa
</t>
  </si>
  <si>
    <t xml:space="preserve">ispitno izvješće o otporu rasprostiranja uzemljivača
</t>
  </si>
  <si>
    <t xml:space="preserve">funkcionalno ispitivanje isključenja glavne sklopke
</t>
  </si>
  <si>
    <t xml:space="preserve">funkcionalno ispitivanje strujne zaštitne sklopke
</t>
  </si>
  <si>
    <t>SVEUKUPNO A:</t>
  </si>
  <si>
    <t>B) Troškovnik materijala i radnog vremena za izradu instalacije uzemljenja</t>
  </si>
  <si>
    <t xml:space="preserve">Isporuka i polaganje trake Fe/Zn 25x4 u temelj </t>
  </si>
  <si>
    <t>Isporuka križne spojnice i spajanje trake s trakom.</t>
  </si>
  <si>
    <t>SVEUKUPNO B:</t>
  </si>
  <si>
    <t xml:space="preserve">Rekapitulacija elektrotehničkih instalacija </t>
  </si>
  <si>
    <t>SVEUKUPNA REKAPITULACIJA</t>
  </si>
  <si>
    <t>GRAĐEVINSKO OBRTNIČKI RADOVI</t>
  </si>
  <si>
    <t>STROJARSKI RADOVI</t>
  </si>
  <si>
    <t>ELEKTRO RADOVI</t>
  </si>
  <si>
    <t>S</t>
  </si>
  <si>
    <t>PDV (25%)</t>
  </si>
  <si>
    <t xml:space="preserve">Ručno uklanjanje i razbijanje u zoni zahvata ugradnje dizala (prizemlje), cementnog estriha sa svim slojevima poda uključivo i izolaciju, s utovarom materijala i odvozom na uređeno odlagalište građevinskog otpadnog materijala, sve sukladno uvjetima navedenim u općenitom dijelu demontaža i rušenja. </t>
  </si>
  <si>
    <t xml:space="preserve">Rezanje dijela čelične ograde galerije na mjestu postavljanja prijelaznog platoa od protukliznog lima. U cijenu uračunati eventualno potrebnu prilagodbu nosača i pričvrsnog materijala, te bojanje uz prethodno uklanjanje starih slojeva boje brušenjem i otprašivanjem, na dijelu ograde koja ostaje završiti ogradu sa postavljanjem zaštitnih kapa. Komplet sa premazom temeljnom bojom 2x i završnim naličem- sintetičkim emajl lakom 2x u boji u dogovoru sa investitorom, sve za vanjske površine. </t>
  </si>
  <si>
    <t>Planiranje i uređenje dna iskopa betonske rampe u zemljanom materijalu s točnošću ±3 cm s izbacivanjem viška zemlje van rova.Stavka obuhvaća eventualnu  nabavu i dopremu zamjenskog materijala te razastiranje i zbijanje vibropločom do modula stišljivosti min. Ms=30 MN/m². U cijeni sav rad, materijal, te transport na gradilišnu deponiju.</t>
  </si>
  <si>
    <t>Pažljivo rušenje podne ploče prizemlja, te iskop za izvedbu jame dizala do dubine od max 180 cm od završne kote poda prizemlja. Predviđa se rušenje podne konstrukcije  deb. cca 12 cm izvedene na sloju podložnog betona debljine 10 cm sa hidroizolacijom između i iskop u sraslom zbijenom tlu nasutom za vrijeme gradnje zgrade, u deb. max 35 cm. Prije rušenja obavezno zapilavanje podnog opločenja od keramičkih pločica radi razgraničenja zone rušenja i izbjegavanjja rastresanja postojeće obloge od keramičkih pločica. Zbog dostupnosti lokacije predviđa se ručni iskop. U cijeni sav rad i materijal,  zapilavanje, rušenje podne konstrukcije, iskop, podupiranje, i transport do gradilišne deponije.</t>
  </si>
  <si>
    <t>Izrada tamponskog sloja od prirodno granuliranog šljunka debljine 25 cm ispod AB temeljne ploče i ab podne ploče. Stavka obuhvaća nabavu i dopremu materijala te razastiranje i zbijanje vibropločom do modula stišljivosti min. Ms=60 MN/m². U cijeni sav rad, materijal, te transport na gradilišnu deponiju. Obračun po m³ izvedenog tamponskog sloja.</t>
  </si>
  <si>
    <t>Izrada nasipa zemljom od iskopa oko zidova jame dizala. Nasip izvesti u slojevima od 30 cm s nabijanjem. Obračun po m3 nasipa u zbijenom stanju.</t>
  </si>
  <si>
    <t xml:space="preserve">Betoniranje sloja mršavog betona ispod armirano betonskog okna dizala, debljine 10cm od betona C 16/20. Obračun po utrošenom materijalu. </t>
  </si>
  <si>
    <t>Betoniranje armiranobetonske konstrukcije jame dizala betonom klase C25/30 u glatkoj oplati.</t>
  </si>
  <si>
    <t>Podna ploča prema nacrtu debljine 50 cm, klasa betona C25/30.</t>
  </si>
  <si>
    <t>- beton</t>
  </si>
  <si>
    <t>- oplata</t>
  </si>
  <si>
    <t>Izrada, dobava i sječenje, ravnanje, savijanje i postava srednje složene armature prema važećim propisima, statičkom proračunu. U jediničnu cijenu je uključeno i zavarivanjenje armature gdje je to projektom konstrukcije predviđeno.</t>
  </si>
  <si>
    <t>RA, B500 B</t>
  </si>
  <si>
    <t>MAR, B500 B, armatura Q 524</t>
  </si>
  <si>
    <t>Zidovi debljine 20 cm, klase betona C25/30.</t>
  </si>
  <si>
    <t>Demontaža postoječih klupa 30x222 i 30x280 cm u obuhvatu radova uključivo sa svim spojnim materijalom. Klupe se isporučuju investitoru.</t>
  </si>
  <si>
    <t>Ručna demontaža rešetke čišćenje obuče ispred glavnog ulaza rešetka 60x150cm. Obračun po kom. Demontirane rešetke, uključivo sa utovarom i odvozom na ovlaštenu deponiju</t>
  </si>
  <si>
    <t>Pažljivo razbijanje dijela betonske staze uz natkriveni glavni ulaz u školu, te iskop za izvedbu rampe za invalide do dubine od max 20 cm od završne kote betonske staze. Predviđa se rušenje podne konstrukcije  deb. cca 12 cm i iskop u sraslom zbijenom tlu nasutom za vrijeme gradnje zgrade. Zbog dostupnosti lokacije predviđa se ručni iskop. U cijeni sav rad i materijal,  rušenje betonske staze, iskop i transport do gradilišne deponije.</t>
  </si>
  <si>
    <t>Izrada tamponskog sloja od prirodno granuliranog šljunka debljine cca 10 cm ispod AB rampe. Stavka obuhvaća nabavu i dopremu materijala te razastiranje i zbijanje vibropločom do modula stišljivosti min. Ms=60 MN/m². U cijeni sav rad, materijal, te transport na gradilišnu deponiju. Obračun po m³ izvedenog tamponskog sloja.</t>
  </si>
  <si>
    <t xml:space="preserve">Utovar u kamion, transport i istovar na ovlaštenu deponiju viška iskopanog materijala. Obračun po m3 materijala u sraslom stanju.  </t>
  </si>
  <si>
    <t>Betoniranje arm. bet. rampe na glavnom ulazu u zgradu u cijeloj širini natkrivenog ulaza, ploča betonom klase C25/30. Debljina podne ploče 12 cm, uz ulaz (na nivou ploče ulaza, ukopana 10 cm u tlo, ukupna visina 20cm), završava s nivoom terena ukopana u zemlji na dubini 10 cm, dužina rampe 100cm širine 410cm, armiranih sa B 500 B, vanjski sloj rampe od pranog kulira. Obračun po m3 betona, uključivo završnu oblogu pranim kulirom</t>
  </si>
  <si>
    <t>ČELIČNA KONSTRUKCIJA</t>
  </si>
  <si>
    <t>Svi bravarski radovi moraju biti izvedeni prema opisu troškovnika, detaljima i uputama projektanta. Upotrebljeni materijal mora odgovarati hrvatskim normama</t>
  </si>
  <si>
    <t xml:space="preserve">Kovana, zavarena ili savijena mjesta u konstrukcijama ne smiju biti izgorena, ne smiju se ljuštiti niti biti raspucana. Križanja i sastavi moraju biti izvedeni sa punim neoslabljenim profilima. Svi radovi moraju nakon dovršenja u radionici biti očišćeni od korozije, masnoće i premazani sredstvom za zaštitu od korozije. Dijelovi koji su uzidani moraju biti premazani dva puta. Ukoliko bi što u troškovniku, nacrtu ili detalju bilo nejasno mora izvoditelj prije početka radova tražiti razjašnjenje od projektanta. Ukoliko nastanu razlike između opisa u troškovniku i detalja mjerodavan je detalj. U jediničnu cijenu svake stavke podrazumijeva se uz nabavu svega glavnog i pomoćnog materijala sva izrada u radionici, sva snimanja i kontrola mjera na građevini, izrada izvedbenih i montažnih nacrta, transport i prijenosi. U cijeni mora biti sadržana odšteta za razmjeravanje, označavanje, štemanje, montaža i privremeno učvršćenje izvedenih elemenata da se isto kod zalijevanja sidara ili drugog učvršćenja ne pomakne </t>
  </si>
  <si>
    <t>U cijenu ulazi i sav potreban sitni pribor i ugradbeni materijal (vijci, zakovice i.t.d) kao i odstranjenje svih otpadaka i nečistoće prouzročenim izvođenjem, te odšteta za štete prouzročene nepažnjom na radovima drugih obrtnika. Štemanje rupa i zidarsku pripomoć pri ugradbi vrši izvoditelj građevinskih radova</t>
  </si>
  <si>
    <t>UKUPNO III.</t>
  </si>
  <si>
    <r>
      <rPr>
        <b/>
        <sz val="7"/>
        <rFont val="Times New Roman"/>
        <family val="1"/>
        <charset val="238"/>
      </rPr>
      <t xml:space="preserve"> </t>
    </r>
    <r>
      <rPr>
        <sz val="10"/>
        <rFont val="Arial"/>
        <family val="2"/>
        <charset val="238"/>
      </rPr>
      <t>Izrada, doprema i montaža čelične  nosive konstrukcije dizala. Osnovni dio konstrukcija se sastoji od čeličnih profila kvadrtanog presjeka HOP (120x120x4 - konstrukcija dizala i 80x80x4 - nosači prijelaznog platoa). Spajanje vertikalnih i horizontalnih nosača vrši se varenjem, spajane u spojevima sa AB temeljima, sa betonskim zidovima vrši se sa ankerim i vijcima u epoxycementnom mortu. Zaštita svih čeličnih nosača i profila vrši se temeljnom bojom i sa dva sloja uljane boje za metale.   U jediničnu cijenu uključiti nabavu, dopremu, izradu, obradu, montažu,varenje, brušenje,sve potrebne dijelove za definirane spojeve čelične konstrukcije sa temeljima, betonskim zidovima, zaštitu  i bojanje svih dijelova čelične konstrukcije. Obračun po kg ugrađenog čelika.</t>
    </r>
  </si>
  <si>
    <t xml:space="preserve">Sve stavke obuhvaćaju nabavu, dopremu i montažu. Sve  radove  po  odabranom  specifičnom  proizvođaču  treba  izvesti  po detaljima  i  tehnološkom  rješenju  istog. To  se  odnosi  kako  na  korištenje  materijala  tako  i  na  uporabu  odgovarajućeg  alata.
Cijenom izvedbe radova treba obvezno uključiti sve materijale koji se ugrađuju i koriste (osnovne i pomoćne materijale), sav potreban rad (osnovni i pomoćni) na izvedbi radova do potpune gotovosti i funkcionalnosti istih, sve transporte i prijenose do i na gradilištu sve do mjesta ugradbe, sva potrebna uskladištenja i zaštite, sve potrebne zaštitne konstrukcije i skele, kao i sve drugo predviđeno mjerama zaštite na radu i pravilima struke, samo materijale i alate koji su tehnologijom predviđeni.
</t>
  </si>
  <si>
    <t>Izrada podne konstrukcije ispred dizala (spoj postojeće zgrade s dizalom) od čeličnih kutijastih profila  100x60x5mm montiranih (zavarenih) na novu konstrukciju lifta, na koju se postavlja čelični limdebljine 6,00mm. Antikorozivna zaštita kao i završna boja isto kao i čelična konstrukcija lifta. Prije izvedbe ovaj element je potrebno prikazati radioničkim nacrtom izvedbe potkonstrukcje lifta. Obračun po kg.</t>
  </si>
  <si>
    <t>čelični lim, d=0.6mm</t>
  </si>
  <si>
    <t>čelični kutijasti profil 100x60x5mm</t>
  </si>
  <si>
    <t>Dobava  i oblaganje bočnih strana i krova dizala laminiranim sigurnosnim staklom, sastavljenim od dvije staklene plohe ljepljene PVB  (polyvinylbutyral) folijom debljine 6+0,75+6mm oko čeličnih nosača.  Staklo mora biti zvučno izolirano, vrijednost zvučne izolacije najmanje 32 dB. Obračun po m2 ugrađene stkalene stijene uključujući sav rad, materijal i pričvrsni materijal.</t>
  </si>
  <si>
    <t>U Osijeku, ožujak 2019.</t>
  </si>
  <si>
    <t>TROŠKOVNIK UGRADNJE DIZALA U 
OSNOVNOJ ŠKOLI "ANTE STARČEVIĆ" VILJEVO</t>
  </si>
  <si>
    <t>UKUPNO V</t>
  </si>
  <si>
    <t>UKUPNO VI</t>
  </si>
  <si>
    <t>Opis rada</t>
  </si>
  <si>
    <t>Jed. mjere</t>
  </si>
  <si>
    <t>Kol.</t>
  </si>
  <si>
    <t>Ukupno 
(kn)</t>
  </si>
  <si>
    <t>OPĆI, TEHNIČKI I POGODBENI UVJETI</t>
  </si>
  <si>
    <t>U cijenama troškovnika postrojenja dizala Ponuditelj je dužan ponuditi izvedbu kompletnog postrojenja za normalan rad, a sve prema opisu u projektu i ovim uvjetima. U cijene troškovnika treba ukalkulirati ukupne troškove nabave opreme i uređaja, sav rad i materijal za izvedbu postrojenja i instalacija, sve prateće građevinske i elektroinstalaterske radove, potrebne tlačne probe i ispitivanja, probni rad, te upućivanje  u rad rukovaoca postrojenjem, upute za održavanje i  rukovanje opremom i uređajima na jeziku Investitora tj. ukupne troškove materijala i rada za potpuno dovršenje cjelokupnog posla.</t>
  </si>
  <si>
    <t>U troškovima materijala, opreme i uređaja, podrazumijeva se njihova ukupna nabavna cijena kako primarnog, tako i kompletnog pomoćnog, spojnog i potrošnog materijala (uključivo s carinom i porezima), transportni troškovi, svi potrebni prijenosi, utovari i istovari, uskladištenje i čuvanje i sve franko montirano.</t>
  </si>
  <si>
    <t>Ukupnom cijenom obuhvaćeni su prateći građevinski radovi (prodori, bušenja i rezanja uključivo sa završnom građevinskom obradom i sl.) i elektroinstalaterski radovi (spajanje opreme i uređaja na izvedene elektroinstalacije i sl.), kao i ostali radovi  koji nisu posebno iskazani i specificirani, a isti su potrebni za potpunu funkcionalnost i pogonsku gotovost.</t>
  </si>
  <si>
    <t>Ponuditelj je obavezan ukupnom cijenom obuhvatiti izradu prateće radioničke i  primopredajne dokumentacije i izradu projekta izvedenog stanja.</t>
  </si>
  <si>
    <t>Prateća čišćenja prostora tijekom izvedbe radova, kao i obuka osoblja korisnika u rukovanju instalacijom do konačne - službene primopredaje Investitoru odnosno krajnjem korisniku, moraju biti uključena u ponudbenu cijenu.</t>
  </si>
  <si>
    <t>Za svu opremu moguće je ponuditi odgovarajuću "jednakovrijednu opremu" istih ili boljih tehničkih karakteristika. U slučaju promjene opreme potrebno je izvršiti i priložiti   kataloške podatke,  tehničke listove i karakteristike zamjenske opreme upisati u ponudbeni troškovnik.</t>
  </si>
  <si>
    <t>A.</t>
  </si>
  <si>
    <t xml:space="preserve">D1 OSOBNO DIZALO </t>
  </si>
  <si>
    <t xml:space="preserve">Dobava i montaža osobnog dizala za prijevoz osoba i osoba s invaliditetom i smanjene pokretljivosti karakteristika navedenih u poglavlju 2 u ovom glavnom projektu ugradnje dizala  </t>
  </si>
  <si>
    <t>Tehnički podaci:</t>
  </si>
  <si>
    <t>Namjena: prijevoz osoba</t>
  </si>
  <si>
    <t>Sekundarna namjena: prijevoz osoba s invaliditetom i smanjene pokretljivosti</t>
  </si>
  <si>
    <t>Minimalna nosivost: 630 kg / 8 osoba</t>
  </si>
  <si>
    <t>Visina dizanja: 3,73 m</t>
  </si>
  <si>
    <t xml:space="preserve">Broj postaja (etaža): 3 </t>
  </si>
  <si>
    <t>Glavna postaja: prizemlje (0)</t>
  </si>
  <si>
    <t xml:space="preserve">Broj postaja iznad glavne postaje: 2 </t>
  </si>
  <si>
    <t xml:space="preserve">Broj postaja ispod glavne postaje: 0 </t>
  </si>
  <si>
    <t>Smještaj postaja: s dvije strane; A:2; B:1</t>
  </si>
  <si>
    <t>Brzina dizala: 1 m/s</t>
  </si>
  <si>
    <t>Vrsta pogona: električni</t>
  </si>
  <si>
    <t>Priključna snaga dizala: 5,5 kW</t>
  </si>
  <si>
    <t>Izvedba električne mreže unutar dizala: TNC-S sustav</t>
  </si>
  <si>
    <t>Električna instalacija: za suhi prostor</t>
  </si>
  <si>
    <t>Napon napajanja: 3x400+1x230 V; 50 Hz</t>
  </si>
  <si>
    <t>Osvjetljenost u voznom oknu: min. 50 lux</t>
  </si>
  <si>
    <t>Osvjetljenost iznad stroja: 200 lux</t>
  </si>
  <si>
    <t>Osvjetljenost u strojarnici: 200 lux</t>
  </si>
  <si>
    <t>Osvjetljenost ispred upravljačkog ormara  dizala:  200 lux</t>
  </si>
  <si>
    <t>Osvjetljenost prilaza: 50 lux</t>
  </si>
  <si>
    <t>Osnovni program rada, princip upravljanja: sabirno u glavnu stanicu</t>
  </si>
  <si>
    <t>Sekundarni program rada: parkiranje dizala, rezervacija</t>
  </si>
  <si>
    <t>Incidentni program rada: požarni program prema HRN EN 81-73</t>
  </si>
  <si>
    <t>Broj uključenja na sat: 180 u/h</t>
  </si>
  <si>
    <t>Smještaj strojarnice: unutar voznog okna</t>
  </si>
  <si>
    <t>Dimenzije voznog okna: šxd = 1,650x1,950 m</t>
  </si>
  <si>
    <t>Dimenzije kabine: šxdxv = 1,1x1,4x2,2 m</t>
  </si>
  <si>
    <r>
      <t>Raspoloživa površina kabine: 1,54 m</t>
    </r>
    <r>
      <rPr>
        <vertAlign val="superscript"/>
        <sz val="10"/>
        <color theme="1"/>
        <rFont val="Arial"/>
        <family val="2"/>
        <charset val="238"/>
      </rPr>
      <t>2</t>
    </r>
  </si>
  <si>
    <r>
      <t>Broj ulaza u kabinu: 2 prolazno pod 180</t>
    </r>
    <r>
      <rPr>
        <sz val="10"/>
        <color theme="1"/>
        <rFont val="Calibri"/>
        <family val="2"/>
        <charset val="238"/>
      </rPr>
      <t>°</t>
    </r>
  </si>
  <si>
    <t>Dubina jame: max. 1100 mm</t>
  </si>
  <si>
    <t>Nadvišenje: max. 2900/3900 mm</t>
  </si>
  <si>
    <t>Vrata: teleskopski posmična 2 krilna 900/2000</t>
  </si>
  <si>
    <t>Zaštita od požara: zabranjena vožnja u slučaju požara</t>
  </si>
  <si>
    <t>Evakuacijska postaja (u slučaju požara prema   HRN EN 81-58): prizemlje (0)</t>
  </si>
  <si>
    <t>Povezanost dizala na druge sustave u građevini: na vatrodojavnu centralu</t>
  </si>
  <si>
    <t>Energetski razred: min. B</t>
  </si>
  <si>
    <t>Zaštita okoliša: ušteda električne energije u stanju mirovanja dizala koja isključuje rasvjetu, signalizaciju u kabini i postajama i vrata kabine.</t>
  </si>
  <si>
    <t>Izvedba voznog okna je čelična konstrukcija obložena laminiranim staklom s četiri strane - nije predmet ovog projekta, ventilacija prirodna u atmosferu, radna temperatura +4 do +40°C, vlažnost do 80%, buka u voznom oknu i strojarnici max. 70 dBA.</t>
  </si>
  <si>
    <t>Kabina dizala je klasična pravokutna maksimalno obložena laminiranim staklom i vratima iz laminiranog stakla, pod protuklizni PVC, strop inox. Dizalo je opremljeno alarmom, LED rasvjetom i protupanik rasvjetom, govornom vezom, rukohvat preko zadnje stranice, zrcalom iznad rukohvata, ventilatorom, informacijskom pločicom, oznakom nosivosti dizala, braill oznakom, tvorničkim brojem i CE oznakom. Vizualna signalizacija u kabini sastoji se od  potvrde primitka naredbe, pokazivača položaja kabine- matrix, zvučnog signala dolaska kabine u postaju i pokazivača smjera daljnje vožnje - matrix.</t>
  </si>
  <si>
    <t>U ponuđenu cijenu potrebno je uključiti sve aktivnosti potrebne do pune gotovosti i primopredaje Investitoru:</t>
  </si>
  <si>
    <t>- Izrada tehničke dokumentacije prema Pravilniku 
  o sigurnosti dizala</t>
  </si>
  <si>
    <t>- Proizvodnja, dobava i ugradnja dizala i opreme</t>
  </si>
  <si>
    <t>- Inspekcijski pregled i ocjenjivanje sukladnosti od
  strane ovlaštenog akreditiranog tijela</t>
  </si>
  <si>
    <t>- Edukacija Naručitelja, primopredaja dizala i
  dokumentacije</t>
  </si>
  <si>
    <t>OPASKA:</t>
  </si>
  <si>
    <t>Projektiranje okna dizala i izgradnja voznog okna s potrebnim građevinskim otvorima, priključak električne energije (glavni napojni vod) do upravljačkog ormara dizala, gromobranska zaštita, rasvjeta voznog okna i prilaznih putova, komunikacijska oprema i instalacije i dr, navedeno u poglavlju 6 projekta nije predmet ovog projekta.</t>
  </si>
  <si>
    <t>REKAPITULACIJA:</t>
  </si>
  <si>
    <t>B.</t>
  </si>
  <si>
    <t>UKUPNO:</t>
  </si>
  <si>
    <t>PROJEKTANT:</t>
  </si>
  <si>
    <t xml:space="preserve">        JOZO LEKO dipl.ing.stroj.</t>
  </si>
  <si>
    <t>strujna zaštitna sklopka 4P-40/0,03 A</t>
  </si>
  <si>
    <t>automatski osigurač C25/3</t>
  </si>
  <si>
    <t>Isporučiti i ugraditi slijedeću elektroinstalacijsku opremu u  tipsku razdjelnicu podizne platforme RO platforme.</t>
  </si>
  <si>
    <t>grebenasta sklopka 3P-32 A</t>
  </si>
  <si>
    <t>Rasvijetno tijelo - oznaka u projektu 1
Osvjetljuje sljedeće segmente objekta:  okno dizala
Ponuditi svjetiljku tehnički bolju ili jendakovijednu sljedečim parametrima: 
Tip izvora svjetlosti: LED, Minimalna efikasnost izvora svjetlosti: 75 lm/W, Nazivna snaga svjetiljke (±10%): 12 W, Minimalna razina svjetlosnog toka: 950 lm, Boja svjetlosti: od 3 300 K do 5 300 K, Minimalni životni vijek svjetiljke: 50 000 h, Primjenom svjetiljke ostvaruje se faktor bliještanja UGR ≤25, Minimalni uzvrat boje Ra &gt;80, Tip optike : simetrična, Tehnologija optike:  opalna kapa, Usmjerenost svjetla: direktna, Tip montaže: nadgradna (stavka uključuje sav potreban montažni materijal), Minimalni stupanj zaštite: IP65, Materijal izrade svjetiljke: plastika i čelični lim, Oblik svjetiljke: okrugla svjetiljka, približnog polumjera i max visine (±10%): 168 mm x 65 mm
Ponuđeno: (upisati ime proizvođača, tip svjetiljke i osnovne karakteristike) 
__________________________________________________________________________</t>
  </si>
  <si>
    <t>Rasvijetno tijelo - oznaka u projektu 2
Osvjetljuje sljedeće segmente objekta:  ulaz u dizalo
Ponuditi svjetiljku tehnički bolju ili jendakovijednu sljedečim parametrima: 
Tip izvora svjetlosti: LED, Minimalna efikasnost izvora svjetlosti: 95 lm/W, Nazivna snaga svjetiljke (±10%): 24 W, Minimalna razina svjetlosnog toka: 2400 lm, Boja svjetlosti: od 3 300 K do 5 300 K, Minimalni životni vijek svjetiljke: 50 000 h, Primjenom svjetiljke ostvaruje se faktor bliještanja UGR ≤25, Minimalni uzvrat boje Ra &gt;80, Tip optike : simetrična, Tehnologija optike:  opalna kapa, Usmjerenost svjetla: direktna, Tip montaže: nadgradna (stavka uključuje sav potreban montažni materijal), Minimalni stupanj zaštite: IP20, Materijal izrade svjetiljke: aluminij i plastika, Oblik svjetiljke: okrugla svjetiljka, približnog polumjera i max visine (±10%): 440 mm x 69 mm
Ponuđeno: (upisati ime proizvođača, tip svjetiljke i osnovne karakteristike) 
__________________________________________________________________________</t>
  </si>
  <si>
    <t>Kontrola izvedenih radova, mjerenje otpora uzemljenja, izrada mjernih protokola te mjerenje galvanske povezanosti                                 Komplet</t>
  </si>
  <si>
    <t>SVEUKUPNO A+B:</t>
  </si>
  <si>
    <t xml:space="preserve">        DARKO ANGEBRANDT dipl.ing.el.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</si>
</sst>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kn&quot;_-;\-* #,##0.00\ &quot;kn&quot;_-;_-* &quot;-&quot;??\ &quot;kn&quot;_-;_-@_-"/>
    <numFmt numFmtId="164" formatCode="###,##0.00"/>
    <numFmt numFmtId="165" formatCode="#,##0.00\ &quot;kn&quot;"/>
    <numFmt numFmtId="166" formatCode="_-* #,##0.00_-;\-* #,##0.00_-;_-* &quot;-&quot;??_-;_-@_-"/>
    <numFmt numFmtId="167" formatCode="#,##0.00\ [$kn-41A]"/>
    <numFmt numFmtId="168" formatCode="#,##0.00;[Red]#,##0.00"/>
    <numFmt numFmtId="169" formatCode="#,##0.00&quot; kn&quot;"/>
    <numFmt numFmtId="170" formatCode="mmm/dd"/>
    <numFmt numFmtId="171" formatCode="_-* #,##0.00&quot; kn&quot;_-;\-* #,##0.00&quot; kn&quot;_-;_-* \-??&quot; kn&quot;_-;_-@_-"/>
  </numFmts>
  <fonts count="61" x14ac:knownFonts="1">
    <font>
      <sz val="10"/>
      <name val="Arial"/>
      <charset val="238"/>
    </font>
    <font>
      <sz val="11"/>
      <color theme="1"/>
      <name val="Calibri"/>
      <family val="2"/>
      <charset val="238"/>
      <scheme val="minor"/>
    </font>
    <font>
      <sz val="11"/>
      <color theme="1"/>
      <name val="Calibri"/>
      <family val="2"/>
      <charset val="238"/>
      <scheme val="minor"/>
    </font>
    <font>
      <b/>
      <sz val="10"/>
      <name val="Arial"/>
      <family val="2"/>
      <charset val="238"/>
    </font>
    <font>
      <sz val="10"/>
      <name val="Arial"/>
      <family val="2"/>
      <charset val="238"/>
    </font>
    <font>
      <sz val="10"/>
      <name val="Arial"/>
      <family val="2"/>
    </font>
    <font>
      <b/>
      <sz val="10"/>
      <name val="Arial"/>
      <family val="2"/>
    </font>
    <font>
      <b/>
      <sz val="9"/>
      <name val="Arial"/>
      <family val="2"/>
    </font>
    <font>
      <sz val="10"/>
      <name val="Arial"/>
      <family val="2"/>
      <charset val="238"/>
    </font>
    <font>
      <b/>
      <sz val="12"/>
      <name val="Arial"/>
      <family val="2"/>
      <charset val="238"/>
    </font>
    <font>
      <vertAlign val="superscript"/>
      <sz val="10"/>
      <name val="Arial"/>
      <family val="2"/>
    </font>
    <font>
      <b/>
      <sz val="12"/>
      <name val="Arial"/>
      <family val="2"/>
    </font>
    <font>
      <b/>
      <sz val="12"/>
      <name val="Arial Black"/>
      <family val="2"/>
    </font>
    <font>
      <b/>
      <sz val="14"/>
      <name val="Arial Black"/>
      <family val="2"/>
    </font>
    <font>
      <sz val="10"/>
      <color rgb="FFFF0000"/>
      <name val="Arial"/>
      <family val="2"/>
      <charset val="238"/>
    </font>
    <font>
      <sz val="10"/>
      <color indexed="8"/>
      <name val="Arial"/>
      <family val="2"/>
      <charset val="238"/>
    </font>
    <font>
      <sz val="10"/>
      <name val="Arial CE"/>
      <charset val="238"/>
    </font>
    <font>
      <b/>
      <sz val="10"/>
      <name val="Arial CE"/>
      <charset val="238"/>
    </font>
    <font>
      <sz val="11"/>
      <name val="Arial"/>
      <family val="2"/>
      <charset val="238"/>
    </font>
    <font>
      <b/>
      <sz val="11"/>
      <name val="Arial"/>
      <family val="2"/>
    </font>
    <font>
      <b/>
      <i/>
      <sz val="12"/>
      <name val="Arial"/>
      <family val="2"/>
      <charset val="238"/>
    </font>
    <font>
      <b/>
      <sz val="11"/>
      <name val="Arial"/>
      <family val="2"/>
      <charset val="238"/>
    </font>
    <font>
      <b/>
      <sz val="10"/>
      <color indexed="8"/>
      <name val="Arial"/>
      <family val="2"/>
      <charset val="238"/>
    </font>
    <font>
      <b/>
      <sz val="11"/>
      <color indexed="8"/>
      <name val="Arial"/>
      <family val="2"/>
      <charset val="238"/>
    </font>
    <font>
      <sz val="10"/>
      <color indexed="10"/>
      <name val="Arial"/>
      <family val="2"/>
      <charset val="238"/>
    </font>
    <font>
      <vertAlign val="superscript"/>
      <sz val="10"/>
      <name val="Arial"/>
      <family val="2"/>
      <charset val="238"/>
    </font>
    <font>
      <vertAlign val="superscript"/>
      <sz val="10"/>
      <color indexed="8"/>
      <name val="Arial"/>
      <family val="2"/>
      <charset val="238"/>
    </font>
    <font>
      <sz val="10"/>
      <color indexed="8"/>
      <name val="Arial CE"/>
      <family val="2"/>
      <charset val="238"/>
    </font>
    <font>
      <sz val="10"/>
      <name val="Helv"/>
    </font>
    <font>
      <sz val="11"/>
      <color indexed="8"/>
      <name val="Calibri"/>
      <family val="2"/>
      <charset val="238"/>
    </font>
    <font>
      <sz val="11"/>
      <color indexed="9"/>
      <name val="Calibri"/>
      <family val="2"/>
      <charset val="238"/>
    </font>
    <font>
      <sz val="11"/>
      <color indexed="17"/>
      <name val="Calibri"/>
      <family val="2"/>
      <charset val="238"/>
    </font>
    <font>
      <b/>
      <sz val="11"/>
      <color indexed="63"/>
      <name val="Calibri"/>
      <family val="2"/>
      <charset val="238"/>
    </font>
    <font>
      <b/>
      <sz val="11"/>
      <color indexed="52"/>
      <name val="Calibri"/>
      <family val="2"/>
      <charset val="238"/>
    </font>
    <font>
      <sz val="11"/>
      <color indexed="20"/>
      <name val="Calibri"/>
      <family val="2"/>
      <charset val="238"/>
    </font>
    <font>
      <b/>
      <sz val="18"/>
      <color indexed="56"/>
      <name val="Cambria"/>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0"/>
      <name val="Calibri"/>
      <family val="2"/>
      <charset val="238"/>
    </font>
    <font>
      <sz val="11"/>
      <color indexed="52"/>
      <name val="Calibri"/>
      <family val="2"/>
      <charset val="238"/>
    </font>
    <font>
      <b/>
      <sz val="11"/>
      <color indexed="9"/>
      <name val="Calibri"/>
      <family val="2"/>
      <charset val="238"/>
    </font>
    <font>
      <i/>
      <sz val="11"/>
      <color indexed="23"/>
      <name val="Calibri"/>
      <family val="2"/>
      <charset val="238"/>
    </font>
    <font>
      <sz val="11"/>
      <color indexed="10"/>
      <name val="Calibri"/>
      <family val="2"/>
      <charset val="238"/>
    </font>
    <font>
      <b/>
      <sz val="11"/>
      <color indexed="8"/>
      <name val="Calibri"/>
      <family val="2"/>
      <charset val="238"/>
    </font>
    <font>
      <sz val="11"/>
      <color indexed="62"/>
      <name val="Calibri"/>
      <family val="2"/>
      <charset val="238"/>
    </font>
    <font>
      <sz val="12"/>
      <name val="Arial"/>
      <family val="2"/>
      <charset val="238"/>
    </font>
    <font>
      <b/>
      <sz val="12"/>
      <name val="Symbol"/>
      <family val="1"/>
      <charset val="2"/>
    </font>
    <font>
      <b/>
      <sz val="14"/>
      <name val="Arial"/>
      <family val="2"/>
      <charset val="238"/>
    </font>
    <font>
      <b/>
      <sz val="18"/>
      <name val="Arial Black"/>
      <family val="2"/>
      <charset val="238"/>
    </font>
    <font>
      <b/>
      <sz val="18"/>
      <name val="Arial"/>
      <family val="2"/>
    </font>
    <font>
      <b/>
      <sz val="18"/>
      <name val="Arial"/>
      <family val="2"/>
      <charset val="238"/>
    </font>
    <font>
      <sz val="12"/>
      <name val="Arial"/>
      <family val="2"/>
    </font>
    <font>
      <sz val="12"/>
      <name val="Arial Black"/>
      <family val="2"/>
    </font>
    <font>
      <sz val="11"/>
      <name val="Calibri"/>
      <family val="2"/>
      <charset val="238"/>
    </font>
    <font>
      <b/>
      <sz val="7"/>
      <name val="Times New Roman"/>
      <family val="1"/>
      <charset val="238"/>
    </font>
    <font>
      <sz val="11"/>
      <name val="Calibri"/>
      <family val="1"/>
      <charset val="238"/>
    </font>
    <font>
      <sz val="10"/>
      <color theme="1"/>
      <name val="Arial"/>
      <family val="2"/>
      <charset val="238"/>
    </font>
    <font>
      <b/>
      <sz val="10"/>
      <color theme="1"/>
      <name val="Arial"/>
      <family val="2"/>
      <charset val="238"/>
    </font>
    <font>
      <vertAlign val="superscript"/>
      <sz val="10"/>
      <color theme="1"/>
      <name val="Arial"/>
      <family val="2"/>
      <charset val="238"/>
    </font>
    <font>
      <sz val="10"/>
      <color theme="1"/>
      <name val="Calibri"/>
      <family val="2"/>
      <charset val="238"/>
    </font>
  </fonts>
  <fills count="27">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11"/>
      </patternFill>
    </fill>
    <fill>
      <patternFill patternType="solid">
        <fgColor indexed="44"/>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55"/>
      </patternFill>
    </fill>
    <fill>
      <patternFill patternType="solid">
        <fgColor theme="0" tint="-4.9989318521683403E-2"/>
        <bgColor indexed="64"/>
      </patternFill>
    </fill>
  </fills>
  <borders count="26">
    <border>
      <left/>
      <right/>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style="thin">
        <color indexed="8"/>
      </top>
      <bottom style="double">
        <color indexed="8"/>
      </bottom>
      <diagonal/>
    </border>
    <border>
      <left/>
      <right/>
      <top/>
      <bottom style="double">
        <color indexed="8"/>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n">
        <color rgb="FF000000"/>
      </right>
      <top style="double">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top style="double">
        <color rgb="FF000000"/>
      </top>
      <bottom style="double">
        <color rgb="FF000000"/>
      </bottom>
      <diagonal/>
    </border>
    <border>
      <left/>
      <right/>
      <top style="double">
        <color rgb="FF000000"/>
      </top>
      <bottom/>
      <diagonal/>
    </border>
    <border>
      <left/>
      <right/>
      <top style="double">
        <color indexed="64"/>
      </top>
      <bottom/>
      <diagonal/>
    </border>
  </borders>
  <cellStyleXfs count="69">
    <xf numFmtId="0" fontId="0" fillId="0" borderId="0"/>
    <xf numFmtId="0" fontId="8" fillId="0" borderId="0"/>
    <xf numFmtId="0" fontId="2" fillId="0" borderId="0"/>
    <xf numFmtId="0" fontId="16" fillId="0" borderId="0"/>
    <xf numFmtId="166" fontId="16" fillId="0" borderId="0" applyFont="0" applyFill="0" applyBorder="0" applyAlignment="0" applyProtection="0"/>
    <xf numFmtId="166" fontId="16" fillId="0" borderId="0" applyFont="0" applyFill="0" applyBorder="0" applyAlignment="0" applyProtection="0"/>
    <xf numFmtId="0" fontId="4" fillId="0" borderId="0">
      <alignment horizontal="justify" vertical="top" wrapText="1"/>
    </xf>
    <xf numFmtId="1" fontId="4" fillId="0" borderId="0">
      <alignment horizontal="left" vertical="top"/>
    </xf>
    <xf numFmtId="0" fontId="4" fillId="0" borderId="0">
      <alignment horizontal="left"/>
    </xf>
    <xf numFmtId="4" fontId="4" fillId="0" borderId="0">
      <alignment horizontal="right"/>
    </xf>
    <xf numFmtId="0" fontId="4" fillId="0" borderId="0">
      <alignment horizontal="right"/>
    </xf>
    <xf numFmtId="4" fontId="4" fillId="0" borderId="0">
      <alignment horizontal="right" wrapText="1"/>
    </xf>
    <xf numFmtId="0" fontId="4" fillId="0" borderId="0">
      <alignment horizontal="right"/>
    </xf>
    <xf numFmtId="4" fontId="4" fillId="0" borderId="0">
      <alignment horizontal="right"/>
    </xf>
    <xf numFmtId="44" fontId="4" fillId="0" borderId="0" applyFont="0" applyFill="0" applyBorder="0" applyAlignment="0" applyProtection="0"/>
    <xf numFmtId="0" fontId="4" fillId="0" borderId="0"/>
    <xf numFmtId="0" fontId="4" fillId="0" borderId="0"/>
    <xf numFmtId="0" fontId="4" fillId="0" borderId="0"/>
    <xf numFmtId="0" fontId="28" fillId="0" borderId="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7"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2" borderId="0" applyNumberFormat="0" applyBorder="0" applyAlignment="0" applyProtection="0"/>
    <xf numFmtId="0" fontId="30" fillId="14" borderId="0" applyNumberFormat="0" applyBorder="0" applyAlignment="0" applyProtection="0"/>
    <xf numFmtId="0" fontId="30" fillId="10" borderId="0" applyNumberFormat="0" applyBorder="0" applyAlignment="0" applyProtection="0"/>
    <xf numFmtId="0" fontId="30" fillId="11"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4" fillId="18" borderId="9" applyNumberFormat="0" applyFont="0" applyAlignment="0" applyProtection="0"/>
    <xf numFmtId="0" fontId="31" fillId="6" borderId="0" applyNumberFormat="0" applyBorder="0" applyAlignment="0" applyProtection="0"/>
    <xf numFmtId="0" fontId="4" fillId="0" borderId="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22" borderId="0" applyNumberFormat="0" applyBorder="0" applyAlignment="0" applyProtection="0"/>
    <xf numFmtId="0" fontId="32" fillId="23" borderId="10" applyNumberFormat="0" applyAlignment="0" applyProtection="0"/>
    <xf numFmtId="0" fontId="33" fillId="23" borderId="11" applyNumberFormat="0" applyAlignment="0" applyProtection="0"/>
    <xf numFmtId="0" fontId="34" fillId="5" borderId="0" applyNumberFormat="0" applyBorder="0" applyAlignment="0" applyProtection="0"/>
    <xf numFmtId="0" fontId="35" fillId="0" borderId="0" applyNumberFormat="0" applyFill="0" applyBorder="0" applyAlignment="0" applyProtection="0"/>
    <xf numFmtId="0" fontId="36" fillId="0" borderId="12" applyNumberFormat="0" applyFill="0" applyAlignment="0" applyProtection="0"/>
    <xf numFmtId="0" fontId="37" fillId="0" borderId="13" applyNumberFormat="0" applyFill="0" applyAlignment="0" applyProtection="0"/>
    <xf numFmtId="0" fontId="38" fillId="0" borderId="14" applyNumberFormat="0" applyFill="0" applyAlignment="0" applyProtection="0"/>
    <xf numFmtId="0" fontId="38" fillId="0" borderId="0" applyNumberFormat="0" applyFill="0" applyBorder="0" applyAlignment="0" applyProtection="0"/>
    <xf numFmtId="0" fontId="39" fillId="24" borderId="0" applyNumberFormat="0" applyBorder="0" applyAlignment="0" applyProtection="0"/>
    <xf numFmtId="0" fontId="4" fillId="0" borderId="0"/>
    <xf numFmtId="0" fontId="5" fillId="0" borderId="0"/>
    <xf numFmtId="0" fontId="5" fillId="0" borderId="0"/>
    <xf numFmtId="0" fontId="5" fillId="0" borderId="0"/>
    <xf numFmtId="0" fontId="4" fillId="0" borderId="0"/>
    <xf numFmtId="0" fontId="40" fillId="0" borderId="15" applyNumberFormat="0" applyFill="0" applyAlignment="0" applyProtection="0"/>
    <xf numFmtId="0" fontId="41" fillId="25" borderId="16" applyNumberFormat="0" applyAlignment="0" applyProtection="0"/>
    <xf numFmtId="0" fontId="28" fillId="0" borderId="0"/>
    <xf numFmtId="0" fontId="42" fillId="0" borderId="0" applyNumberFormat="0" applyFill="0" applyBorder="0" applyAlignment="0" applyProtection="0"/>
    <xf numFmtId="0" fontId="43" fillId="0" borderId="0" applyNumberFormat="0" applyFill="0" applyBorder="0" applyAlignment="0" applyProtection="0"/>
    <xf numFmtId="0" fontId="44" fillId="0" borderId="17" applyNumberFormat="0" applyFill="0" applyAlignment="0" applyProtection="0"/>
    <xf numFmtId="0" fontId="45" fillId="9" borderId="11" applyNumberFormat="0" applyAlignment="0" applyProtection="0"/>
    <xf numFmtId="0" fontId="4" fillId="0" borderId="0"/>
    <xf numFmtId="0" fontId="1" fillId="0" borderId="0"/>
  </cellStyleXfs>
  <cellXfs count="381">
    <xf numFmtId="0" fontId="0" fillId="0" borderId="0" xfId="0"/>
    <xf numFmtId="0" fontId="5" fillId="0" borderId="0" xfId="1" applyFont="1" applyBorder="1" applyAlignment="1">
      <alignment horizontal="center" vertical="top"/>
    </xf>
    <xf numFmtId="0" fontId="8" fillId="0" borderId="0" xfId="1" applyBorder="1" applyAlignment="1">
      <alignment horizontal="center"/>
    </xf>
    <xf numFmtId="0" fontId="8" fillId="0" borderId="0" xfId="1" applyAlignment="1">
      <alignment wrapText="1"/>
    </xf>
    <xf numFmtId="0" fontId="8" fillId="0" borderId="0" xfId="1" applyAlignment="1">
      <alignment horizontal="center"/>
    </xf>
    <xf numFmtId="4" fontId="8" fillId="0" borderId="0" xfId="1" applyNumberFormat="1" applyAlignment="1">
      <alignment horizontal="right"/>
    </xf>
    <xf numFmtId="0" fontId="8" fillId="0" borderId="0" xfId="1"/>
    <xf numFmtId="0" fontId="6" fillId="0" borderId="0" xfId="1" applyFont="1" applyAlignment="1">
      <alignment horizontal="left" vertical="top"/>
    </xf>
    <xf numFmtId="0" fontId="5" fillId="0" borderId="0" xfId="1" applyFont="1" applyAlignment="1">
      <alignment horizontal="center" vertical="top"/>
    </xf>
    <xf numFmtId="0" fontId="6" fillId="2" borderId="1" xfId="1" applyFont="1" applyFill="1" applyBorder="1" applyAlignment="1">
      <alignment horizontal="center" vertical="center" wrapText="1"/>
    </xf>
    <xf numFmtId="4" fontId="7" fillId="2" borderId="1" xfId="1" applyNumberFormat="1" applyFont="1" applyFill="1" applyBorder="1" applyAlignment="1">
      <alignment horizontal="center" vertical="center"/>
    </xf>
    <xf numFmtId="4" fontId="6" fillId="2" borderId="1" xfId="1" applyNumberFormat="1" applyFont="1" applyFill="1" applyBorder="1" applyAlignment="1">
      <alignment horizontal="center" vertical="justify"/>
    </xf>
    <xf numFmtId="0" fontId="6" fillId="0" borderId="0" xfId="1" applyFont="1" applyFill="1" applyBorder="1" applyAlignment="1">
      <alignment horizontal="center" vertical="center"/>
    </xf>
    <xf numFmtId="0" fontId="6" fillId="0" borderId="0" xfId="1" applyFont="1" applyFill="1" applyBorder="1" applyAlignment="1">
      <alignment horizontal="center" vertical="center" wrapText="1"/>
    </xf>
    <xf numFmtId="4" fontId="6" fillId="0" borderId="0" xfId="1" applyNumberFormat="1" applyFont="1" applyFill="1" applyBorder="1" applyAlignment="1">
      <alignment horizontal="center" vertical="center"/>
    </xf>
    <xf numFmtId="4" fontId="6" fillId="0" borderId="0" xfId="1" applyNumberFormat="1" applyFont="1" applyFill="1" applyBorder="1" applyAlignment="1">
      <alignment horizontal="center" vertical="justify"/>
    </xf>
    <xf numFmtId="0" fontId="8" fillId="0" borderId="0" xfId="1" applyFill="1"/>
    <xf numFmtId="0" fontId="6" fillId="0" borderId="0" xfId="1" applyFont="1" applyAlignment="1">
      <alignment wrapText="1"/>
    </xf>
    <xf numFmtId="0" fontId="6" fillId="0" borderId="0" xfId="1" applyFont="1" applyAlignment="1">
      <alignment horizontal="right" vertical="center" wrapText="1"/>
    </xf>
    <xf numFmtId="1" fontId="8" fillId="0" borderId="0" xfId="1" applyNumberFormat="1" applyAlignment="1">
      <alignment horizontal="right" vertical="center" wrapText="1"/>
    </xf>
    <xf numFmtId="0" fontId="8" fillId="0" borderId="0" xfId="1" applyAlignment="1">
      <alignment vertical="center" wrapText="1"/>
    </xf>
    <xf numFmtId="0" fontId="8" fillId="0" borderId="0" xfId="1" applyAlignment="1">
      <alignment horizontal="right" vertical="center" wrapText="1"/>
    </xf>
    <xf numFmtId="4" fontId="8" fillId="0" borderId="0" xfId="1" applyNumberFormat="1"/>
    <xf numFmtId="0" fontId="8" fillId="0" borderId="0" xfId="1" applyFont="1" applyAlignment="1">
      <alignment wrapText="1"/>
    </xf>
    <xf numFmtId="0" fontId="8" fillId="0" borderId="0" xfId="1" applyAlignment="1">
      <alignment vertical="top" wrapText="1"/>
    </xf>
    <xf numFmtId="0" fontId="9" fillId="3" borderId="0" xfId="0" applyFont="1" applyFill="1" applyAlignment="1">
      <alignment vertical="center" wrapText="1"/>
    </xf>
    <xf numFmtId="0" fontId="6" fillId="0" borderId="0" xfId="0" applyFont="1" applyAlignment="1">
      <alignment wrapText="1"/>
    </xf>
    <xf numFmtId="0" fontId="6" fillId="0" borderId="0" xfId="0" applyFont="1" applyAlignment="1">
      <alignment vertical="center" wrapText="1"/>
    </xf>
    <xf numFmtId="0" fontId="0" fillId="0" borderId="0" xfId="0" applyAlignment="1">
      <alignment horizontal="center"/>
    </xf>
    <xf numFmtId="4" fontId="0" fillId="0" borderId="0" xfId="0" applyNumberFormat="1" applyAlignment="1">
      <alignment horizontal="right"/>
    </xf>
    <xf numFmtId="0" fontId="5" fillId="0" borderId="0" xfId="0" applyFont="1" applyAlignment="1">
      <alignment horizontal="center" vertical="top"/>
    </xf>
    <xf numFmtId="0" fontId="0" fillId="0" borderId="0" xfId="0" applyFill="1"/>
    <xf numFmtId="0" fontId="0" fillId="0" borderId="0" xfId="0" applyAlignment="1">
      <alignment wrapText="1"/>
    </xf>
    <xf numFmtId="0" fontId="4" fillId="0" borderId="0" xfId="0" applyFont="1" applyAlignment="1">
      <alignment vertical="top" wrapText="1"/>
    </xf>
    <xf numFmtId="4" fontId="0" fillId="0" borderId="0" xfId="0" applyNumberFormat="1"/>
    <xf numFmtId="0" fontId="4" fillId="0" borderId="0" xfId="1" applyFont="1" applyAlignment="1">
      <alignment vertical="center" wrapText="1"/>
    </xf>
    <xf numFmtId="1" fontId="0" fillId="0" borderId="0" xfId="0" applyNumberFormat="1" applyAlignment="1">
      <alignment horizontal="right" vertical="center" wrapText="1"/>
    </xf>
    <xf numFmtId="0" fontId="0" fillId="0" borderId="0" xfId="0" applyAlignment="1">
      <alignment vertical="center" wrapText="1"/>
    </xf>
    <xf numFmtId="0" fontId="4" fillId="0" borderId="0" xfId="1" applyFont="1"/>
    <xf numFmtId="0" fontId="4" fillId="0" borderId="0" xfId="1" applyFont="1" applyAlignment="1">
      <alignment horizontal="center"/>
    </xf>
    <xf numFmtId="4" fontId="4" fillId="0" borderId="0" xfId="1" applyNumberFormat="1" applyFont="1" applyAlignment="1">
      <alignment horizontal="right"/>
    </xf>
    <xf numFmtId="4" fontId="4" fillId="0" borderId="0" xfId="1" applyNumberFormat="1" applyFont="1"/>
    <xf numFmtId="0" fontId="3" fillId="0" borderId="0" xfId="0" applyFont="1" applyAlignment="1">
      <alignment horizontal="right" vertical="center" wrapText="1"/>
    </xf>
    <xf numFmtId="0" fontId="0" fillId="0" borderId="0" xfId="0" applyAlignment="1">
      <alignment horizontal="right" vertical="center" wrapText="1"/>
    </xf>
    <xf numFmtId="1" fontId="9" fillId="3" borderId="0" xfId="0" applyNumberFormat="1" applyFont="1" applyFill="1" applyAlignment="1">
      <alignment horizontal="right" vertical="center" wrapText="1"/>
    </xf>
    <xf numFmtId="0" fontId="9" fillId="3" borderId="0" xfId="0" applyFont="1" applyFill="1" applyAlignment="1">
      <alignment horizontal="right" vertical="center" wrapText="1"/>
    </xf>
    <xf numFmtId="4" fontId="9" fillId="3" borderId="0" xfId="0" applyNumberFormat="1" applyFont="1" applyFill="1"/>
    <xf numFmtId="0" fontId="9" fillId="0" borderId="0" xfId="0" applyFont="1" applyFill="1" applyAlignment="1">
      <alignment horizontal="center" vertical="center" wrapText="1"/>
    </xf>
    <xf numFmtId="1" fontId="9" fillId="0" borderId="0" xfId="0" applyNumberFormat="1" applyFont="1" applyFill="1" applyAlignment="1">
      <alignment horizontal="right" vertical="center" wrapText="1"/>
    </xf>
    <xf numFmtId="0" fontId="9" fillId="0" borderId="0" xfId="0" applyFont="1" applyFill="1" applyAlignment="1">
      <alignment vertical="center" wrapText="1"/>
    </xf>
    <xf numFmtId="0" fontId="9" fillId="0" borderId="0" xfId="0" applyFont="1" applyFill="1" applyAlignment="1">
      <alignment horizontal="right" vertical="center" wrapText="1"/>
    </xf>
    <xf numFmtId="4" fontId="9" fillId="0" borderId="0" xfId="0" applyNumberFormat="1" applyFont="1" applyFill="1"/>
    <xf numFmtId="0" fontId="0" fillId="0" borderId="0" xfId="0" applyAlignment="1">
      <alignment vertical="top"/>
    </xf>
    <xf numFmtId="0" fontId="5" fillId="0" borderId="0" xfId="0" applyFont="1" applyAlignment="1">
      <alignment horizontal="center"/>
    </xf>
    <xf numFmtId="0" fontId="3" fillId="3" borderId="0" xfId="0" applyFont="1" applyFill="1" applyAlignment="1">
      <alignment horizontal="right" vertical="center" wrapText="1"/>
    </xf>
    <xf numFmtId="1" fontId="0" fillId="3" borderId="0" xfId="0" applyNumberFormat="1" applyFill="1" applyAlignment="1">
      <alignment horizontal="right" vertical="center" wrapText="1"/>
    </xf>
    <xf numFmtId="0" fontId="0" fillId="3" borderId="0" xfId="0" applyFill="1" applyAlignment="1">
      <alignment vertical="center" wrapText="1"/>
    </xf>
    <xf numFmtId="0" fontId="0" fillId="3" borderId="0" xfId="0" applyFill="1" applyAlignment="1">
      <alignment horizontal="right" vertical="center" wrapText="1"/>
    </xf>
    <xf numFmtId="4" fontId="0" fillId="3" borderId="0" xfId="0" applyNumberFormat="1" applyFill="1"/>
    <xf numFmtId="1" fontId="9" fillId="3" borderId="0" xfId="0" applyNumberFormat="1" applyFont="1" applyFill="1" applyAlignment="1">
      <alignment horizontal="left" vertical="center" wrapText="1"/>
    </xf>
    <xf numFmtId="0" fontId="11" fillId="3" borderId="0" xfId="0" applyFont="1" applyFill="1" applyAlignment="1">
      <alignment vertical="center" wrapText="1"/>
    </xf>
    <xf numFmtId="0" fontId="13" fillId="3" borderId="0" xfId="0" applyFont="1" applyFill="1" applyAlignment="1">
      <alignment vertical="center" wrapText="1"/>
    </xf>
    <xf numFmtId="4" fontId="11" fillId="3" borderId="0" xfId="0" applyNumberFormat="1" applyFont="1" applyFill="1"/>
    <xf numFmtId="0" fontId="11" fillId="0" borderId="0" xfId="1" applyFont="1" applyFill="1" applyAlignment="1">
      <alignment horizontal="center" vertical="top"/>
    </xf>
    <xf numFmtId="0" fontId="11" fillId="0" borderId="0" xfId="1" applyFont="1" applyFill="1" applyAlignment="1">
      <alignment horizontal="center"/>
    </xf>
    <xf numFmtId="0" fontId="11" fillId="0" borderId="0" xfId="1" applyFont="1" applyFill="1"/>
    <xf numFmtId="4" fontId="11" fillId="0" borderId="0" xfId="1" applyNumberFormat="1" applyFont="1" applyFill="1" applyAlignment="1">
      <alignment horizontal="right"/>
    </xf>
    <xf numFmtId="4" fontId="9" fillId="0" borderId="0" xfId="1" applyNumberFormat="1" applyFont="1" applyFill="1" applyAlignment="1">
      <alignment horizontal="right"/>
    </xf>
    <xf numFmtId="0" fontId="5" fillId="0" borderId="0" xfId="0" applyFont="1" applyAlignment="1">
      <alignment horizontal="center" vertical="top" wrapText="1"/>
    </xf>
    <xf numFmtId="4" fontId="0" fillId="0" borderId="0" xfId="0" applyNumberFormat="1" applyAlignment="1">
      <alignment wrapText="1"/>
    </xf>
    <xf numFmtId="49" fontId="3" fillId="2" borderId="0" xfId="0" applyNumberFormat="1" applyFont="1" applyFill="1" applyAlignment="1">
      <alignment horizontal="right" vertical="top"/>
    </xf>
    <xf numFmtId="0" fontId="3" fillId="2" borderId="0" xfId="0" applyFont="1" applyFill="1" applyAlignment="1">
      <alignment vertical="top" wrapText="1"/>
    </xf>
    <xf numFmtId="0" fontId="0" fillId="2" borderId="0" xfId="0" applyFill="1" applyAlignment="1">
      <alignment wrapText="1"/>
    </xf>
    <xf numFmtId="164" fontId="3" fillId="2" borderId="0" xfId="0" applyNumberFormat="1" applyFont="1" applyFill="1" applyAlignment="1">
      <alignment wrapText="1"/>
    </xf>
    <xf numFmtId="0" fontId="15" fillId="0" borderId="0" xfId="0" applyFont="1" applyAlignment="1">
      <alignment wrapText="1"/>
    </xf>
    <xf numFmtId="164" fontId="15" fillId="0" borderId="0" xfId="0" applyNumberFormat="1" applyFont="1" applyAlignment="1">
      <alignment wrapText="1"/>
    </xf>
    <xf numFmtId="0" fontId="15" fillId="0" borderId="0" xfId="0" applyFont="1" applyAlignment="1">
      <alignment horizontal="left" vertical="top" wrapText="1"/>
    </xf>
    <xf numFmtId="2" fontId="15" fillId="0" borderId="0" xfId="0" applyNumberFormat="1" applyFont="1" applyAlignment="1">
      <alignment wrapText="1"/>
    </xf>
    <xf numFmtId="0" fontId="5" fillId="3" borderId="2" xfId="0" applyFont="1" applyFill="1" applyBorder="1" applyAlignment="1">
      <alignment horizontal="center" vertical="top" wrapText="1"/>
    </xf>
    <xf numFmtId="49" fontId="3" fillId="3" borderId="3" xfId="0" applyNumberFormat="1" applyFont="1" applyFill="1" applyBorder="1" applyAlignment="1">
      <alignment horizontal="right" vertical="top"/>
    </xf>
    <xf numFmtId="0" fontId="3" fillId="3" borderId="3" xfId="0" applyFont="1" applyFill="1" applyBorder="1" applyAlignment="1">
      <alignment vertical="top" wrapText="1"/>
    </xf>
    <xf numFmtId="0" fontId="0" fillId="3" borderId="3" xfId="0" applyFill="1" applyBorder="1" applyAlignment="1">
      <alignment wrapText="1"/>
    </xf>
    <xf numFmtId="164" fontId="3" fillId="3" borderId="4" xfId="0" applyNumberFormat="1" applyFont="1" applyFill="1" applyBorder="1" applyAlignment="1">
      <alignment wrapText="1"/>
    </xf>
    <xf numFmtId="164" fontId="0" fillId="0" borderId="0" xfId="0" applyNumberFormat="1" applyAlignment="1">
      <alignment wrapText="1"/>
    </xf>
    <xf numFmtId="0" fontId="15" fillId="0" borderId="0" xfId="0" applyFont="1" applyAlignment="1">
      <alignment vertical="top" wrapText="1" shrinkToFit="1"/>
    </xf>
    <xf numFmtId="4" fontId="3" fillId="0" borderId="0" xfId="1" applyNumberFormat="1" applyFont="1" applyFill="1"/>
    <xf numFmtId="0" fontId="4" fillId="0" borderId="0" xfId="1" applyFont="1" applyFill="1"/>
    <xf numFmtId="0" fontId="4" fillId="0" borderId="0" xfId="1" applyFont="1" applyFill="1" applyAlignment="1">
      <alignment horizontal="left" vertical="center"/>
    </xf>
    <xf numFmtId="1" fontId="4" fillId="0" borderId="0" xfId="1" applyNumberFormat="1" applyFont="1" applyFill="1" applyAlignment="1">
      <alignment horizontal="right" vertical="center" wrapText="1"/>
    </xf>
    <xf numFmtId="0" fontId="4" fillId="0" borderId="0" xfId="1" applyFont="1" applyFill="1" applyAlignment="1">
      <alignment vertical="center" wrapText="1"/>
    </xf>
    <xf numFmtId="4" fontId="4" fillId="0" borderId="0" xfId="1" applyNumberFormat="1" applyFont="1" applyFill="1"/>
    <xf numFmtId="0" fontId="4" fillId="0" borderId="0" xfId="1" applyFont="1" applyAlignment="1">
      <alignment horizontal="left" vertical="top"/>
    </xf>
    <xf numFmtId="0" fontId="5" fillId="0" borderId="0" xfId="0" applyFont="1" applyFill="1" applyAlignment="1">
      <alignment horizontal="center" vertical="top" wrapText="1"/>
    </xf>
    <xf numFmtId="4" fontId="4" fillId="0" borderId="0" xfId="0" applyNumberFormat="1" applyFont="1" applyAlignment="1">
      <alignment horizontal="right" wrapText="1"/>
    </xf>
    <xf numFmtId="0" fontId="0" fillId="0" borderId="0" xfId="0" applyAlignment="1">
      <alignment horizontal="center" vertical="top"/>
    </xf>
    <xf numFmtId="0" fontId="0" fillId="0" borderId="0" xfId="0" applyAlignment="1">
      <alignment horizontal="left" vertical="top" wrapText="1"/>
    </xf>
    <xf numFmtId="2" fontId="0" fillId="0" borderId="0" xfId="0" applyNumberFormat="1" applyAlignment="1">
      <alignment wrapText="1"/>
    </xf>
    <xf numFmtId="0" fontId="15" fillId="0" borderId="0" xfId="0" applyFont="1" applyAlignment="1">
      <alignment horizontal="left" vertical="top" wrapText="1" shrinkToFit="1"/>
    </xf>
    <xf numFmtId="2" fontId="15" fillId="0" borderId="0" xfId="0" applyNumberFormat="1" applyFont="1" applyAlignment="1">
      <alignment vertical="top" wrapText="1" shrinkToFit="1"/>
    </xf>
    <xf numFmtId="0" fontId="4" fillId="0" borderId="0" xfId="0" applyFont="1" applyAlignment="1">
      <alignment horizontal="left" vertical="top" wrapText="1" shrinkToFit="1"/>
    </xf>
    <xf numFmtId="49" fontId="15" fillId="0" borderId="0" xfId="0" applyNumberFormat="1" applyFont="1" applyAlignment="1">
      <alignment horizontal="center" vertical="top"/>
    </xf>
    <xf numFmtId="0" fontId="4" fillId="0" borderId="0" xfId="0" applyFont="1" applyAlignment="1">
      <alignment horizontal="left" vertical="top" wrapText="1"/>
    </xf>
    <xf numFmtId="0" fontId="4" fillId="0" borderId="0" xfId="0" applyFont="1" applyAlignment="1">
      <alignment horizontal="left" wrapText="1"/>
    </xf>
    <xf numFmtId="0" fontId="4" fillId="0" borderId="0" xfId="0" applyFont="1" applyAlignment="1">
      <alignment horizontal="left"/>
    </xf>
    <xf numFmtId="0" fontId="11" fillId="0" borderId="0" xfId="1" applyFont="1" applyFill="1" applyAlignment="1">
      <alignment horizontal="left"/>
    </xf>
    <xf numFmtId="2" fontId="0" fillId="0" borderId="0" xfId="0" applyNumberFormat="1" applyAlignment="1">
      <alignment horizontal="right" wrapText="1"/>
    </xf>
    <xf numFmtId="2" fontId="14" fillId="0" borderId="0" xfId="0" applyNumberFormat="1" applyFont="1" applyAlignment="1">
      <alignment horizontal="right" wrapText="1"/>
    </xf>
    <xf numFmtId="0" fontId="5" fillId="0" borderId="0" xfId="0" applyFont="1" applyAlignment="1">
      <alignment vertical="center" wrapText="1"/>
    </xf>
    <xf numFmtId="0" fontId="12" fillId="3" borderId="0" xfId="0" applyFont="1" applyFill="1" applyAlignment="1">
      <alignment vertical="center"/>
    </xf>
    <xf numFmtId="0" fontId="0" fillId="0" borderId="0" xfId="0" quotePrefix="1" applyAlignment="1">
      <alignment vertical="top"/>
    </xf>
    <xf numFmtId="0" fontId="9" fillId="3" borderId="0" xfId="0" applyFont="1" applyFill="1" applyAlignment="1">
      <alignment horizontal="left" vertical="center"/>
    </xf>
    <xf numFmtId="1" fontId="9" fillId="3" borderId="0" xfId="0" applyNumberFormat="1" applyFont="1" applyFill="1" applyAlignment="1">
      <alignment horizontal="left" vertical="center"/>
    </xf>
    <xf numFmtId="0" fontId="3" fillId="2" borderId="0" xfId="0" applyFont="1" applyFill="1" applyAlignment="1">
      <alignment horizontal="center" vertical="top" wrapText="1"/>
    </xf>
    <xf numFmtId="0" fontId="6" fillId="2" borderId="1" xfId="1" applyFont="1" applyFill="1" applyBorder="1" applyAlignment="1">
      <alignment horizontal="center" vertical="center"/>
    </xf>
    <xf numFmtId="0" fontId="9" fillId="3" borderId="0" xfId="0" applyFont="1" applyFill="1" applyAlignment="1">
      <alignment horizontal="left" vertical="center" wrapText="1"/>
    </xf>
    <xf numFmtId="0" fontId="3" fillId="0" borderId="0" xfId="0" applyFont="1" applyAlignment="1">
      <alignment horizontal="left"/>
    </xf>
    <xf numFmtId="0" fontId="16" fillId="0" borderId="0" xfId="3" applyFont="1" applyBorder="1" applyAlignment="1">
      <alignment horizontal="justify" vertical="top"/>
    </xf>
    <xf numFmtId="0" fontId="16" fillId="0" borderId="0" xfId="3" applyFont="1" applyBorder="1" applyAlignment="1">
      <alignment horizontal="center"/>
    </xf>
    <xf numFmtId="167" fontId="16" fillId="0" borderId="0" xfId="3" applyNumberFormat="1" applyFont="1" applyBorder="1" applyAlignment="1"/>
    <xf numFmtId="0" fontId="16" fillId="0" borderId="0" xfId="3" applyFont="1" applyAlignment="1">
      <alignment horizontal="center"/>
    </xf>
    <xf numFmtId="165" fontId="16" fillId="0" borderId="0" xfId="3" applyNumberFormat="1" applyFont="1" applyAlignment="1"/>
    <xf numFmtId="0" fontId="16" fillId="0" borderId="0" xfId="3" applyFont="1" applyAlignment="1">
      <alignment horizontal="justify" vertical="top" wrapText="1"/>
    </xf>
    <xf numFmtId="0" fontId="16" fillId="0" borderId="0" xfId="3" applyFont="1" applyAlignment="1"/>
    <xf numFmtId="0" fontId="4" fillId="0" borderId="0" xfId="0" applyFont="1" applyAlignment="1">
      <alignment horizontal="center" vertical="top"/>
    </xf>
    <xf numFmtId="0" fontId="18" fillId="0" borderId="0" xfId="0" applyFont="1" applyProtection="1">
      <protection locked="0"/>
    </xf>
    <xf numFmtId="0" fontId="4" fillId="0" borderId="0" xfId="0" applyFont="1" applyProtection="1">
      <protection locked="0"/>
    </xf>
    <xf numFmtId="0" fontId="4" fillId="0" borderId="0" xfId="0" applyNumberFormat="1" applyFont="1" applyBorder="1" applyAlignment="1" applyProtection="1">
      <alignment vertical="top" wrapText="1"/>
      <protection locked="0"/>
    </xf>
    <xf numFmtId="0" fontId="4" fillId="0" borderId="0" xfId="0" applyNumberFormat="1" applyFont="1" applyBorder="1" applyAlignment="1" applyProtection="1">
      <alignment horizontal="left" vertical="top" wrapText="1"/>
      <protection locked="0"/>
    </xf>
    <xf numFmtId="0" fontId="16" fillId="0" borderId="0" xfId="3" applyFont="1" applyAlignment="1"/>
    <xf numFmtId="1" fontId="4" fillId="0" borderId="0" xfId="1" applyNumberFormat="1" applyFont="1" applyAlignment="1">
      <alignment horizontal="right" vertical="center" wrapText="1"/>
    </xf>
    <xf numFmtId="0" fontId="5" fillId="0" borderId="0" xfId="0" applyFont="1" applyFill="1"/>
    <xf numFmtId="4" fontId="5" fillId="0" borderId="0" xfId="0" applyNumberFormat="1" applyFont="1" applyFill="1" applyAlignment="1">
      <alignment horizontal="right"/>
    </xf>
    <xf numFmtId="0" fontId="4" fillId="0" borderId="0" xfId="1" applyFont="1" applyAlignment="1">
      <alignment vertical="top" wrapText="1"/>
    </xf>
    <xf numFmtId="0" fontId="6" fillId="0" borderId="0" xfId="0" applyNumberFormat="1" applyFont="1" applyAlignment="1" applyProtection="1">
      <alignment horizontal="center" vertical="top"/>
      <protection locked="0"/>
    </xf>
    <xf numFmtId="0" fontId="5" fillId="0" borderId="0" xfId="0" applyNumberFormat="1" applyFont="1" applyFill="1" applyBorder="1" applyAlignment="1" applyProtection="1">
      <alignment vertical="top" wrapText="1"/>
      <protection locked="0"/>
    </xf>
    <xf numFmtId="0" fontId="5" fillId="0" borderId="0" xfId="0" applyNumberFormat="1" applyFont="1" applyFill="1" applyBorder="1" applyAlignment="1" applyProtection="1">
      <alignment horizontal="center"/>
      <protection locked="0"/>
    </xf>
    <xf numFmtId="0" fontId="5" fillId="0" borderId="0" xfId="0" applyNumberFormat="1" applyFont="1" applyFill="1" applyBorder="1" applyAlignment="1" applyProtection="1">
      <alignment horizontal="right"/>
      <protection locked="0"/>
    </xf>
    <xf numFmtId="0" fontId="19" fillId="0" borderId="0" xfId="0" applyNumberFormat="1" applyFont="1" applyFill="1" applyBorder="1" applyAlignment="1" applyProtection="1">
      <alignment horizontal="right"/>
      <protection locked="0"/>
    </xf>
    <xf numFmtId="0" fontId="6" fillId="0" borderId="0" xfId="0" applyNumberFormat="1" applyFont="1" applyBorder="1" applyAlignment="1" applyProtection="1">
      <alignment horizontal="center" vertical="top"/>
      <protection locked="0"/>
    </xf>
    <xf numFmtId="0" fontId="5" fillId="0" borderId="0" xfId="0" applyNumberFormat="1" applyFont="1" applyBorder="1" applyAlignment="1" applyProtection="1">
      <alignment vertical="top"/>
      <protection locked="0"/>
    </xf>
    <xf numFmtId="0" fontId="5" fillId="0" borderId="0" xfId="0" applyFont="1" applyAlignment="1">
      <alignment horizontal="left"/>
    </xf>
    <xf numFmtId="4" fontId="5" fillId="0" borderId="0" xfId="0" applyNumberFormat="1" applyFont="1"/>
    <xf numFmtId="0" fontId="5" fillId="0" borderId="0" xfId="0" applyFont="1" applyFill="1" applyAlignment="1">
      <alignment vertical="top" wrapText="1"/>
    </xf>
    <xf numFmtId="0" fontId="5" fillId="0" borderId="0" xfId="0" applyFont="1" applyAlignment="1">
      <alignment horizontal="left" vertical="center" wrapText="1"/>
    </xf>
    <xf numFmtId="4" fontId="5" fillId="0" borderId="0" xfId="0" applyNumberFormat="1" applyFont="1" applyAlignment="1">
      <alignment horizontal="right" vertical="center" wrapText="1"/>
    </xf>
    <xf numFmtId="0" fontId="5" fillId="0" borderId="0" xfId="0" applyFont="1" applyAlignment="1">
      <alignment horizontal="left" wrapText="1"/>
    </xf>
    <xf numFmtId="4" fontId="5" fillId="0" borderId="0" xfId="0" quotePrefix="1" applyNumberFormat="1" applyFont="1"/>
    <xf numFmtId="4" fontId="5" fillId="0" borderId="0" xfId="0" applyNumberFormat="1" applyFont="1" applyAlignment="1">
      <alignment horizontal="right" wrapText="1"/>
    </xf>
    <xf numFmtId="0" fontId="5" fillId="0" borderId="0" xfId="0" applyFont="1" applyAlignment="1">
      <alignment horizontal="center" vertical="center" wrapText="1"/>
    </xf>
    <xf numFmtId="166" fontId="4" fillId="0" borderId="0" xfId="4" applyFont="1" applyAlignment="1"/>
    <xf numFmtId="164" fontId="4" fillId="0" borderId="0" xfId="0" applyNumberFormat="1" applyFont="1" applyAlignment="1">
      <alignment wrapText="1"/>
    </xf>
    <xf numFmtId="49" fontId="4" fillId="0" borderId="0" xfId="0" applyNumberFormat="1" applyFont="1" applyAlignment="1">
      <alignment horizontal="center" vertical="top"/>
    </xf>
    <xf numFmtId="2" fontId="4" fillId="0" borderId="0" xfId="0" applyNumberFormat="1" applyFont="1" applyAlignment="1">
      <alignment wrapText="1"/>
    </xf>
    <xf numFmtId="0" fontId="4" fillId="0" borderId="0" xfId="1" applyFont="1" applyAlignment="1">
      <alignment horizontal="left"/>
    </xf>
    <xf numFmtId="0" fontId="4" fillId="3" borderId="3" xfId="0" applyFont="1" applyFill="1" applyBorder="1" applyAlignment="1">
      <alignment wrapText="1"/>
    </xf>
    <xf numFmtId="0" fontId="4" fillId="2" borderId="0" xfId="0" applyFont="1" applyFill="1" applyAlignment="1">
      <alignment wrapText="1"/>
    </xf>
    <xf numFmtId="2" fontId="4" fillId="0" borderId="0" xfId="0" applyNumberFormat="1" applyFont="1" applyAlignment="1">
      <alignment vertical="top" wrapText="1" shrinkToFit="1"/>
    </xf>
    <xf numFmtId="0" fontId="4" fillId="0" borderId="0" xfId="0" applyFont="1" applyAlignment="1">
      <alignment vertical="top" wrapText="1" shrinkToFit="1"/>
    </xf>
    <xf numFmtId="0" fontId="4" fillId="0" borderId="0" xfId="1" applyFont="1" applyAlignment="1">
      <alignment horizontal="left" vertical="center" wrapText="1"/>
    </xf>
    <xf numFmtId="4" fontId="4" fillId="0" borderId="0" xfId="0" applyNumberFormat="1" applyFont="1" applyAlignment="1">
      <alignment wrapText="1"/>
    </xf>
    <xf numFmtId="164" fontId="3" fillId="3" borderId="4" xfId="0" applyNumberFormat="1" applyFont="1" applyFill="1" applyBorder="1" applyAlignment="1">
      <alignment vertical="center" wrapText="1"/>
    </xf>
    <xf numFmtId="0" fontId="17" fillId="0" borderId="0" xfId="3" applyNumberFormat="1" applyFont="1" applyAlignment="1">
      <alignment horizontal="center" vertical="top"/>
    </xf>
    <xf numFmtId="0" fontId="16" fillId="0" borderId="0" xfId="3" quotePrefix="1" applyNumberFormat="1" applyFont="1" applyBorder="1" applyAlignment="1">
      <alignment horizontal="center" vertical="top" wrapText="1"/>
    </xf>
    <xf numFmtId="0" fontId="5" fillId="0" borderId="0" xfId="0" applyFont="1" applyAlignment="1">
      <alignment wrapText="1"/>
    </xf>
    <xf numFmtId="4" fontId="5" fillId="0" borderId="0" xfId="0" applyNumberFormat="1" applyFont="1" applyAlignment="1">
      <alignment horizontal="right"/>
    </xf>
    <xf numFmtId="0" fontId="5" fillId="0" borderId="0" xfId="0" applyFont="1" applyFill="1" applyAlignment="1">
      <alignment horizontal="center" vertical="top"/>
    </xf>
    <xf numFmtId="0" fontId="5" fillId="0" borderId="0" xfId="0" applyFont="1" applyFill="1" applyAlignment="1">
      <alignment wrapText="1"/>
    </xf>
    <xf numFmtId="0" fontId="5" fillId="0" borderId="0" xfId="0" applyFont="1" applyFill="1" applyAlignment="1">
      <alignment horizontal="left"/>
    </xf>
    <xf numFmtId="0" fontId="4" fillId="0" borderId="0" xfId="0" applyFont="1" applyFill="1" applyAlignment="1">
      <alignment horizontal="left" vertical="top" wrapText="1"/>
    </xf>
    <xf numFmtId="0" fontId="22" fillId="0" borderId="0" xfId="16" applyNumberFormat="1" applyFont="1" applyAlignment="1" applyProtection="1">
      <alignment horizontal="center" vertical="top"/>
    </xf>
    <xf numFmtId="0" fontId="15" fillId="0" borderId="0" xfId="16" applyFont="1" applyProtection="1"/>
    <xf numFmtId="49" fontId="15" fillId="0" borderId="0" xfId="16" applyNumberFormat="1" applyFont="1" applyAlignment="1" applyProtection="1">
      <alignment horizontal="right" wrapText="1"/>
    </xf>
    <xf numFmtId="2" fontId="15" fillId="0" borderId="0" xfId="16" applyNumberFormat="1" applyFont="1" applyAlignment="1" applyProtection="1">
      <alignment horizontal="right" wrapText="1"/>
    </xf>
    <xf numFmtId="4" fontId="15" fillId="0" borderId="0" xfId="16" applyNumberFormat="1" applyFont="1" applyAlignment="1" applyProtection="1">
      <alignment horizontal="right" wrapText="1"/>
      <protection locked="0"/>
    </xf>
    <xf numFmtId="0" fontId="15" fillId="0" borderId="0" xfId="16" applyFont="1" applyBorder="1" applyProtection="1"/>
    <xf numFmtId="0" fontId="24" fillId="0" borderId="0" xfId="16" applyFont="1" applyProtection="1"/>
    <xf numFmtId="168" fontId="23" fillId="0" borderId="0" xfId="17" applyNumberFormat="1" applyFont="1" applyBorder="1" applyAlignment="1"/>
    <xf numFmtId="168" fontId="21" fillId="0" borderId="0" xfId="17" applyNumberFormat="1" applyFont="1" applyBorder="1"/>
    <xf numFmtId="0" fontId="5" fillId="0" borderId="0" xfId="16" applyFont="1" applyAlignment="1">
      <alignment horizontal="center" vertical="top"/>
    </xf>
    <xf numFmtId="0" fontId="4" fillId="0" borderId="0" xfId="16" applyAlignment="1">
      <alignment horizontal="center"/>
    </xf>
    <xf numFmtId="0" fontId="4" fillId="0" borderId="0" xfId="16"/>
    <xf numFmtId="2" fontId="4" fillId="0" borderId="0" xfId="16" applyNumberFormat="1" applyAlignment="1">
      <alignment horizontal="right"/>
    </xf>
    <xf numFmtId="4" fontId="4" fillId="0" borderId="0" xfId="16" applyNumberFormat="1" applyAlignment="1">
      <alignment horizontal="right"/>
    </xf>
    <xf numFmtId="0" fontId="3" fillId="3" borderId="0" xfId="16" applyFont="1" applyFill="1" applyAlignment="1">
      <alignment horizontal="right" vertical="center" wrapText="1"/>
    </xf>
    <xf numFmtId="1" fontId="4" fillId="3" borderId="0" xfId="16" applyNumberFormat="1" applyFill="1" applyAlignment="1">
      <alignment horizontal="right" vertical="center" wrapText="1"/>
    </xf>
    <xf numFmtId="0" fontId="4" fillId="3" borderId="0" xfId="16" applyFill="1" applyAlignment="1">
      <alignment vertical="center" wrapText="1"/>
    </xf>
    <xf numFmtId="4" fontId="4" fillId="3" borderId="0" xfId="16" applyNumberFormat="1" applyFill="1"/>
    <xf numFmtId="4" fontId="5" fillId="3" borderId="0" xfId="16" applyNumberFormat="1" applyFont="1" applyFill="1"/>
    <xf numFmtId="0" fontId="9" fillId="3" borderId="0" xfId="16" applyFont="1" applyFill="1" applyAlignment="1">
      <alignment horizontal="right" vertical="center" wrapText="1"/>
    </xf>
    <xf numFmtId="1" fontId="9" fillId="3" borderId="0" xfId="16" applyNumberFormat="1" applyFont="1" applyFill="1" applyAlignment="1">
      <alignment horizontal="right" vertical="center" wrapText="1"/>
    </xf>
    <xf numFmtId="0" fontId="12" fillId="3" borderId="0" xfId="16" applyFont="1" applyFill="1" applyAlignment="1">
      <alignment vertical="center" wrapText="1"/>
    </xf>
    <xf numFmtId="4" fontId="9" fillId="3" borderId="0" xfId="16" applyNumberFormat="1" applyFont="1" applyFill="1"/>
    <xf numFmtId="4" fontId="11" fillId="3" borderId="0" xfId="16" applyNumberFormat="1" applyFont="1" applyFill="1"/>
    <xf numFmtId="0" fontId="9" fillId="3" borderId="0" xfId="16" applyFont="1" applyFill="1" applyAlignment="1">
      <alignment vertical="center" wrapText="1"/>
    </xf>
    <xf numFmtId="0" fontId="9" fillId="3" borderId="0" xfId="16" applyFont="1" applyFill="1" applyAlignment="1">
      <alignment horizontal="left" vertical="center" wrapText="1"/>
    </xf>
    <xf numFmtId="1" fontId="9" fillId="3" borderId="0" xfId="16" applyNumberFormat="1" applyFont="1" applyFill="1" applyAlignment="1">
      <alignment horizontal="left" vertical="center" wrapText="1"/>
    </xf>
    <xf numFmtId="0" fontId="11" fillId="3" borderId="0" xfId="67" applyFont="1" applyFill="1" applyAlignment="1">
      <alignment horizontal="left" vertical="center" wrapText="1"/>
    </xf>
    <xf numFmtId="1" fontId="9" fillId="3" borderId="0" xfId="67" applyNumberFormat="1" applyFont="1" applyFill="1" applyAlignment="1">
      <alignment horizontal="left" vertical="center" wrapText="1"/>
    </xf>
    <xf numFmtId="0" fontId="9" fillId="3" borderId="0" xfId="67" applyFont="1" applyFill="1" applyAlignment="1">
      <alignment vertical="center" wrapText="1"/>
    </xf>
    <xf numFmtId="4" fontId="11" fillId="3" borderId="0" xfId="67" applyNumberFormat="1" applyFont="1" applyFill="1" applyBorder="1"/>
    <xf numFmtId="4" fontId="9" fillId="3" borderId="0" xfId="67" applyNumberFormat="1" applyFont="1" applyFill="1" applyBorder="1"/>
    <xf numFmtId="4" fontId="46" fillId="3" borderId="0" xfId="16" applyNumberFormat="1" applyFont="1" applyFill="1" applyBorder="1"/>
    <xf numFmtId="4" fontId="11" fillId="3" borderId="8" xfId="67" applyNumberFormat="1" applyFont="1" applyFill="1" applyBorder="1"/>
    <xf numFmtId="4" fontId="9" fillId="3" borderId="8" xfId="67" applyNumberFormat="1" applyFont="1" applyFill="1" applyBorder="1"/>
    <xf numFmtId="4" fontId="46" fillId="3" borderId="8" xfId="16" applyNumberFormat="1" applyFont="1" applyFill="1" applyBorder="1"/>
    <xf numFmtId="4" fontId="47" fillId="3" borderId="0" xfId="67" applyNumberFormat="1" applyFont="1" applyFill="1" applyAlignment="1">
      <alignment horizontal="left"/>
    </xf>
    <xf numFmtId="4" fontId="11" fillId="3" borderId="0" xfId="67" applyNumberFormat="1" applyFont="1" applyFill="1"/>
    <xf numFmtId="4" fontId="47" fillId="3" borderId="0" xfId="67" applyNumberFormat="1" applyFont="1" applyFill="1" applyAlignment="1">
      <alignment horizontal="right"/>
    </xf>
    <xf numFmtId="4" fontId="46" fillId="3" borderId="0" xfId="67" applyNumberFormat="1" applyFont="1" applyFill="1"/>
    <xf numFmtId="4" fontId="9" fillId="3" borderId="0" xfId="67" applyNumberFormat="1" applyFont="1" applyFill="1"/>
    <xf numFmtId="4" fontId="46" fillId="3" borderId="0" xfId="16" applyNumberFormat="1" applyFont="1" applyFill="1"/>
    <xf numFmtId="0" fontId="11" fillId="3" borderId="0" xfId="67" applyFont="1" applyFill="1" applyAlignment="1">
      <alignment horizontal="right" vertical="center" wrapText="1"/>
    </xf>
    <xf numFmtId="1" fontId="9" fillId="3" borderId="0" xfId="67" applyNumberFormat="1" applyFont="1" applyFill="1" applyAlignment="1">
      <alignment horizontal="right" vertical="center" wrapText="1"/>
    </xf>
    <xf numFmtId="0" fontId="13" fillId="3" borderId="0" xfId="67" applyFont="1" applyFill="1" applyAlignment="1">
      <alignment vertical="center" wrapText="1"/>
    </xf>
    <xf numFmtId="4" fontId="48" fillId="3" borderId="0" xfId="67" applyNumberFormat="1" applyFont="1" applyFill="1"/>
    <xf numFmtId="4" fontId="48" fillId="3" borderId="0" xfId="67" applyNumberFormat="1" applyFont="1" applyFill="1" applyBorder="1"/>
    <xf numFmtId="0" fontId="49" fillId="3" borderId="18" xfId="67" applyFont="1" applyFill="1" applyBorder="1" applyAlignment="1">
      <alignment vertical="center" wrapText="1"/>
    </xf>
    <xf numFmtId="4" fontId="50" fillId="3" borderId="19" xfId="67" applyNumberFormat="1" applyFont="1" applyFill="1" applyBorder="1"/>
    <xf numFmtId="4" fontId="51" fillId="3" borderId="20" xfId="67" applyNumberFormat="1" applyFont="1" applyFill="1" applyBorder="1"/>
    <xf numFmtId="0" fontId="9" fillId="0" borderId="0" xfId="16" applyFont="1" applyFill="1" applyAlignment="1">
      <alignment horizontal="right" vertical="center" wrapText="1"/>
    </xf>
    <xf numFmtId="1" fontId="9" fillId="0" borderId="0" xfId="16" applyNumberFormat="1" applyFont="1" applyFill="1" applyAlignment="1">
      <alignment horizontal="right" vertical="center" wrapText="1"/>
    </xf>
    <xf numFmtId="0" fontId="9" fillId="0" borderId="0" xfId="16" applyFont="1" applyFill="1" applyAlignment="1">
      <alignment vertical="center" wrapText="1"/>
    </xf>
    <xf numFmtId="4" fontId="9" fillId="0" borderId="0" xfId="16" applyNumberFormat="1" applyFont="1" applyFill="1"/>
    <xf numFmtId="4" fontId="11" fillId="0" borderId="0" xfId="16" applyNumberFormat="1" applyFont="1" applyFill="1"/>
    <xf numFmtId="4" fontId="52" fillId="0" borderId="0" xfId="16" applyNumberFormat="1" applyFont="1" applyFill="1" applyAlignment="1">
      <alignment horizontal="left" vertical="center"/>
    </xf>
    <xf numFmtId="4" fontId="53" fillId="0" borderId="0" xfId="16" applyNumberFormat="1" applyFont="1" applyAlignment="1">
      <alignment horizontal="left"/>
    </xf>
    <xf numFmtId="4" fontId="4" fillId="0" borderId="0" xfId="16" applyNumberFormat="1" applyFont="1" applyAlignment="1">
      <alignment horizontal="right"/>
    </xf>
    <xf numFmtId="0" fontId="52" fillId="0" borderId="0" xfId="16" applyFont="1" applyFill="1" applyAlignment="1">
      <alignment horizontal="left" vertical="center"/>
    </xf>
    <xf numFmtId="1" fontId="52" fillId="0" borderId="0" xfId="16" applyNumberFormat="1" applyFont="1" applyFill="1" applyAlignment="1">
      <alignment horizontal="right" vertical="center" wrapText="1"/>
    </xf>
    <xf numFmtId="4" fontId="52" fillId="0" borderId="0" xfId="16" applyNumberFormat="1" applyFont="1" applyFill="1"/>
    <xf numFmtId="0" fontId="5" fillId="0" borderId="0" xfId="16" applyFont="1" applyAlignment="1">
      <alignment horizontal="left" vertical="top"/>
    </xf>
    <xf numFmtId="0" fontId="16" fillId="0" borderId="0" xfId="3" applyFont="1" applyFill="1" applyAlignment="1">
      <alignment horizontal="justify" vertical="top" wrapText="1"/>
    </xf>
    <xf numFmtId="2" fontId="5" fillId="0" borderId="0" xfId="0" quotePrefix="1" applyNumberFormat="1" applyFont="1" applyAlignment="1">
      <alignment horizontal="left"/>
    </xf>
    <xf numFmtId="0" fontId="4" fillId="0" borderId="0" xfId="0" applyFont="1" applyAlignment="1">
      <alignment wrapText="1"/>
    </xf>
    <xf numFmtId="0" fontId="4" fillId="0" borderId="0" xfId="0" quotePrefix="1" applyFont="1" applyAlignment="1">
      <alignment horizontal="left"/>
    </xf>
    <xf numFmtId="0" fontId="4" fillId="0" borderId="0" xfId="0" quotePrefix="1" applyFont="1" applyAlignment="1">
      <alignment wrapText="1"/>
    </xf>
    <xf numFmtId="0" fontId="11" fillId="0" borderId="0" xfId="0" applyFont="1" applyFill="1" applyAlignment="1">
      <alignment horizontal="center" vertical="top"/>
    </xf>
    <xf numFmtId="0" fontId="11" fillId="0" borderId="0" xfId="0" applyFont="1" applyFill="1" applyAlignment="1">
      <alignment horizontal="center"/>
    </xf>
    <xf numFmtId="0" fontId="11" fillId="0" borderId="0" xfId="0" applyFont="1" applyFill="1"/>
    <xf numFmtId="4" fontId="11" fillId="0" borderId="0" xfId="0" applyNumberFormat="1" applyFont="1" applyFill="1" applyAlignment="1">
      <alignment horizontal="right"/>
    </xf>
    <xf numFmtId="0" fontId="48" fillId="3" borderId="0" xfId="0" applyFont="1" applyFill="1" applyAlignment="1">
      <alignment horizontal="right" vertical="center" wrapText="1"/>
    </xf>
    <xf numFmtId="4" fontId="48" fillId="3" borderId="0" xfId="0" applyNumberFormat="1" applyFont="1" applyFill="1"/>
    <xf numFmtId="0" fontId="0" fillId="0" borderId="0" xfId="0" applyAlignment="1">
      <alignment horizontal="right" vertical="top"/>
    </xf>
    <xf numFmtId="0" fontId="0" fillId="0" borderId="0" xfId="0" applyAlignment="1">
      <alignment vertical="top" wrapText="1"/>
    </xf>
    <xf numFmtId="4" fontId="15" fillId="0" borderId="0" xfId="0" applyNumberFormat="1" applyFont="1" applyAlignment="1">
      <alignment vertical="top" wrapText="1" shrinkToFit="1"/>
    </xf>
    <xf numFmtId="0" fontId="54" fillId="0" borderId="0" xfId="0" applyFont="1" applyAlignment="1">
      <alignment wrapText="1"/>
    </xf>
    <xf numFmtId="0" fontId="4" fillId="0" borderId="0" xfId="0" applyFont="1" applyAlignment="1">
      <alignment horizontal="center"/>
    </xf>
    <xf numFmtId="4" fontId="0" fillId="0" borderId="0" xfId="0" quotePrefix="1" applyNumberFormat="1" applyAlignment="1">
      <alignment horizontal="right"/>
    </xf>
    <xf numFmtId="0" fontId="11" fillId="2" borderId="0" xfId="0" applyFont="1" applyFill="1" applyAlignment="1">
      <alignment horizontal="center" vertical="top"/>
    </xf>
    <xf numFmtId="0" fontId="11" fillId="2" borderId="0" xfId="0" applyFont="1" applyFill="1" applyAlignment="1">
      <alignment horizontal="center"/>
    </xf>
    <xf numFmtId="0" fontId="11" fillId="2" borderId="0" xfId="0" applyFont="1" applyFill="1"/>
    <xf numFmtId="4" fontId="11" fillId="2" borderId="0" xfId="0" applyNumberFormat="1" applyFont="1" applyFill="1" applyAlignment="1">
      <alignment horizontal="right"/>
    </xf>
    <xf numFmtId="0" fontId="56" fillId="0" borderId="0" xfId="0" applyFont="1" applyAlignment="1">
      <alignment wrapText="1"/>
    </xf>
    <xf numFmtId="0" fontId="9" fillId="3" borderId="0" xfId="0" applyFont="1" applyFill="1" applyAlignment="1">
      <alignment horizontal="left" vertical="center" wrapText="1"/>
    </xf>
    <xf numFmtId="0" fontId="9" fillId="0" borderId="0" xfId="1" applyFont="1" applyAlignment="1">
      <alignment horizontal="center" wrapText="1"/>
    </xf>
    <xf numFmtId="0" fontId="6" fillId="2" borderId="1" xfId="1" applyFont="1" applyFill="1" applyBorder="1" applyAlignment="1">
      <alignment horizontal="center" vertical="center"/>
    </xf>
    <xf numFmtId="0" fontId="48" fillId="3" borderId="0" xfId="0" applyFont="1" applyFill="1" applyAlignment="1">
      <alignment horizontal="left" vertical="center" wrapText="1"/>
    </xf>
    <xf numFmtId="0" fontId="58" fillId="26" borderId="21" xfId="68" applyFont="1" applyFill="1" applyBorder="1" applyAlignment="1">
      <alignment horizontal="center" vertical="center" wrapText="1"/>
    </xf>
    <xf numFmtId="0" fontId="58" fillId="26" borderId="22" xfId="68" applyFont="1" applyFill="1" applyBorder="1" applyAlignment="1">
      <alignment horizontal="center" vertical="center" wrapText="1"/>
    </xf>
    <xf numFmtId="4" fontId="58" fillId="26" borderId="22" xfId="68" applyNumberFormat="1" applyFont="1" applyFill="1" applyBorder="1" applyAlignment="1">
      <alignment horizontal="center" vertical="center" wrapText="1"/>
    </xf>
    <xf numFmtId="4" fontId="58" fillId="26" borderId="23" xfId="68" applyNumberFormat="1" applyFont="1" applyFill="1" applyBorder="1" applyAlignment="1">
      <alignment horizontal="center" vertical="center" wrapText="1"/>
    </xf>
    <xf numFmtId="0" fontId="57" fillId="0" borderId="0" xfId="68" applyFont="1"/>
    <xf numFmtId="0" fontId="57" fillId="0" borderId="24" xfId="68" applyFont="1" applyBorder="1" applyAlignment="1">
      <alignment horizontal="right" vertical="top" wrapText="1"/>
    </xf>
    <xf numFmtId="0" fontId="57" fillId="0" borderId="24" xfId="68" applyFont="1" applyBorder="1" applyAlignment="1">
      <alignment vertical="top" wrapText="1"/>
    </xf>
    <xf numFmtId="0" fontId="57" fillId="0" borderId="24" xfId="68" applyFont="1" applyBorder="1" applyAlignment="1">
      <alignment horizontal="left" vertical="top" wrapText="1"/>
    </xf>
    <xf numFmtId="4" fontId="57" fillId="0" borderId="24" xfId="68" applyNumberFormat="1" applyFont="1" applyBorder="1" applyAlignment="1">
      <alignment horizontal="right" vertical="top" wrapText="1"/>
    </xf>
    <xf numFmtId="0" fontId="57" fillId="0" borderId="0" xfId="68" applyFont="1" applyBorder="1" applyAlignment="1">
      <alignment horizontal="right" vertical="top" wrapText="1"/>
    </xf>
    <xf numFmtId="0" fontId="58" fillId="0" borderId="0" xfId="68" applyFont="1" applyAlignment="1">
      <alignment vertical="top"/>
    </xf>
    <xf numFmtId="0" fontId="57" fillId="0" borderId="0" xfId="68" applyFont="1" applyBorder="1" applyAlignment="1">
      <alignment horizontal="left" vertical="top" wrapText="1"/>
    </xf>
    <xf numFmtId="4" fontId="57" fillId="0" borderId="0" xfId="68" applyNumberFormat="1" applyFont="1" applyBorder="1" applyAlignment="1">
      <alignment horizontal="right" vertical="top" wrapText="1"/>
    </xf>
    <xf numFmtId="0" fontId="57" fillId="0" borderId="0" xfId="68" applyFont="1" applyAlignment="1">
      <alignment horizontal="justify" vertical="top" wrapText="1"/>
    </xf>
    <xf numFmtId="0" fontId="57" fillId="0" borderId="0" xfId="68" applyFont="1" applyAlignment="1">
      <alignment horizontal="justify" vertical="center" wrapText="1"/>
    </xf>
    <xf numFmtId="0" fontId="57" fillId="0" borderId="0" xfId="68" applyFont="1" applyAlignment="1">
      <alignment wrapText="1"/>
    </xf>
    <xf numFmtId="0" fontId="57" fillId="0" borderId="0" xfId="68" applyFont="1" applyBorder="1" applyAlignment="1">
      <alignment vertical="top" wrapText="1"/>
    </xf>
    <xf numFmtId="0" fontId="58" fillId="0" borderId="0" xfId="68" applyFont="1" applyBorder="1" applyAlignment="1">
      <alignment horizontal="right" vertical="top" wrapText="1"/>
    </xf>
    <xf numFmtId="0" fontId="58" fillId="0" borderId="0" xfId="68" applyFont="1" applyBorder="1" applyAlignment="1">
      <alignment vertical="top" wrapText="1"/>
    </xf>
    <xf numFmtId="0" fontId="57" fillId="0" borderId="0" xfId="68" applyFont="1" applyBorder="1" applyAlignment="1">
      <alignment horizontal="justify" vertical="top" wrapText="1"/>
    </xf>
    <xf numFmtId="0" fontId="57" fillId="0" borderId="0" xfId="68" quotePrefix="1" applyFont="1" applyBorder="1" applyAlignment="1">
      <alignment horizontal="justify" vertical="top" wrapText="1"/>
    </xf>
    <xf numFmtId="0" fontId="4" fillId="0" borderId="0" xfId="68" applyFont="1" applyBorder="1" applyAlignment="1">
      <alignment horizontal="right" vertical="top" wrapText="1"/>
    </xf>
    <xf numFmtId="0" fontId="4" fillId="0" borderId="0" xfId="68" quotePrefix="1" applyFont="1" applyBorder="1" applyAlignment="1">
      <alignment vertical="top" wrapText="1"/>
    </xf>
    <xf numFmtId="0" fontId="4" fillId="0" borderId="0" xfId="68" applyFont="1" applyBorder="1" applyAlignment="1">
      <alignment horizontal="left" vertical="top" wrapText="1"/>
    </xf>
    <xf numFmtId="0" fontId="4" fillId="0" borderId="0" xfId="68" applyFont="1"/>
    <xf numFmtId="0" fontId="57" fillId="0" borderId="0" xfId="68" quotePrefix="1" applyFont="1" applyBorder="1" applyAlignment="1">
      <alignment vertical="top" wrapText="1"/>
    </xf>
    <xf numFmtId="4" fontId="4" fillId="0" borderId="0" xfId="68" applyNumberFormat="1" applyFont="1" applyBorder="1" applyAlignment="1">
      <alignment horizontal="right" vertical="top" wrapText="1"/>
    </xf>
    <xf numFmtId="0" fontId="57" fillId="0" borderId="0" xfId="68" applyFont="1" applyBorder="1" applyAlignment="1">
      <alignment horizontal="right" wrapText="1"/>
    </xf>
    <xf numFmtId="4" fontId="57" fillId="0" borderId="0" xfId="68" applyNumberFormat="1" applyFont="1" applyBorder="1" applyAlignment="1">
      <alignment horizontal="right" wrapText="1"/>
    </xf>
    <xf numFmtId="0" fontId="57" fillId="0" borderId="0" xfId="68" applyFont="1" applyBorder="1" applyAlignment="1">
      <alignment horizontal="right"/>
    </xf>
    <xf numFmtId="0" fontId="57" fillId="0" borderId="0" xfId="68" applyFont="1" applyBorder="1" applyAlignment="1">
      <alignment horizontal="justify" wrapText="1"/>
    </xf>
    <xf numFmtId="0" fontId="57" fillId="0" borderId="0" xfId="68" applyFont="1" applyBorder="1" applyAlignment="1">
      <alignment horizontal="left" wrapText="1"/>
    </xf>
    <xf numFmtId="4" fontId="57" fillId="0" borderId="0" xfId="68" applyNumberFormat="1" applyFont="1" applyBorder="1" applyAlignment="1">
      <alignment horizontal="right"/>
    </xf>
    <xf numFmtId="0" fontId="58" fillId="0" borderId="0" xfId="68" applyFont="1" applyBorder="1" applyAlignment="1">
      <alignment horizontal="justify" vertical="top" wrapText="1"/>
    </xf>
    <xf numFmtId="4" fontId="58" fillId="0" borderId="0" xfId="68" applyNumberFormat="1" applyFont="1" applyBorder="1" applyAlignment="1">
      <alignment horizontal="right" vertical="top" wrapText="1"/>
    </xf>
    <xf numFmtId="0" fontId="57" fillId="0" borderId="0" xfId="68" applyFont="1" applyBorder="1" applyAlignment="1">
      <alignment horizontal="left"/>
    </xf>
    <xf numFmtId="0" fontId="58" fillId="0" borderId="25" xfId="68" applyFont="1" applyBorder="1" applyAlignment="1">
      <alignment horizontal="right" vertical="top" wrapText="1"/>
    </xf>
    <xf numFmtId="0" fontId="58" fillId="0" borderId="25" xfId="68" applyFont="1" applyBorder="1" applyAlignment="1">
      <alignment horizontal="justify" vertical="top" wrapText="1"/>
    </xf>
    <xf numFmtId="0" fontId="57" fillId="0" borderId="25" xfId="68" applyFont="1" applyBorder="1" applyAlignment="1">
      <alignment horizontal="left" vertical="top" wrapText="1"/>
    </xf>
    <xf numFmtId="0" fontId="57" fillId="0" borderId="25" xfId="68" applyFont="1" applyBorder="1" applyAlignment="1">
      <alignment horizontal="right" vertical="top" wrapText="1"/>
    </xf>
    <xf numFmtId="4" fontId="57" fillId="0" borderId="25" xfId="68" applyNumberFormat="1" applyFont="1" applyBorder="1" applyAlignment="1">
      <alignment horizontal="right" vertical="top" wrapText="1"/>
    </xf>
    <xf numFmtId="4" fontId="58" fillId="0" borderId="25" xfId="68" applyNumberFormat="1" applyFont="1" applyBorder="1" applyAlignment="1">
      <alignment horizontal="right" vertical="top" wrapText="1"/>
    </xf>
    <xf numFmtId="0" fontId="57" fillId="0" borderId="0" xfId="68" applyFont="1" applyBorder="1" applyAlignment="1">
      <alignment horizontal="justify"/>
    </xf>
    <xf numFmtId="0" fontId="57" fillId="0" borderId="0" xfId="68" applyFont="1" applyBorder="1" applyAlignment="1"/>
    <xf numFmtId="0" fontId="57" fillId="0" borderId="0" xfId="68" applyFont="1" applyBorder="1"/>
    <xf numFmtId="4" fontId="57" fillId="0" borderId="0" xfId="68" applyNumberFormat="1" applyFont="1" applyBorder="1"/>
    <xf numFmtId="0" fontId="4" fillId="0" borderId="5" xfId="67" applyNumberFormat="1" applyFont="1" applyBorder="1" applyAlignment="1">
      <alignment horizontal="left" vertical="top" wrapText="1"/>
    </xf>
    <xf numFmtId="0" fontId="4" fillId="0" borderId="5" xfId="67" applyFont="1" applyBorder="1" applyAlignment="1">
      <alignment horizontal="center" vertical="center" wrapText="1"/>
    </xf>
    <xf numFmtId="4" fontId="4" fillId="0" borderId="5" xfId="67" applyNumberFormat="1" applyFont="1" applyBorder="1" applyAlignment="1">
      <alignment horizontal="center" vertical="center" wrapText="1"/>
    </xf>
    <xf numFmtId="0" fontId="4" fillId="0" borderId="0" xfId="67"/>
    <xf numFmtId="0" fontId="4" fillId="0" borderId="0" xfId="67" applyNumberFormat="1" applyFont="1" applyBorder="1" applyAlignment="1">
      <alignment horizontal="left" vertical="top"/>
    </xf>
    <xf numFmtId="0" fontId="4" fillId="0" borderId="0" xfId="67" applyFont="1" applyBorder="1" applyAlignment="1">
      <alignment vertical="top"/>
    </xf>
    <xf numFmtId="0" fontId="4" fillId="0" borderId="0" xfId="67" applyFont="1" applyBorder="1" applyAlignment="1">
      <alignment horizontal="right"/>
    </xf>
    <xf numFmtId="4" fontId="4" fillId="0" borderId="0" xfId="67" applyNumberFormat="1" applyFont="1" applyBorder="1"/>
    <xf numFmtId="168" fontId="4" fillId="0" borderId="0" xfId="67" applyNumberFormat="1" applyFont="1" applyBorder="1"/>
    <xf numFmtId="0" fontId="4" fillId="0" borderId="0" xfId="67" applyFont="1" applyBorder="1"/>
    <xf numFmtId="0" fontId="9" fillId="0" borderId="0" xfId="67" applyNumberFormat="1" applyFont="1" applyAlignment="1">
      <alignment horizontal="left" vertical="top" wrapText="1"/>
    </xf>
    <xf numFmtId="49" fontId="20" fillId="0" borderId="0" xfId="67" applyNumberFormat="1" applyFont="1" applyAlignment="1">
      <alignment vertical="top" wrapText="1"/>
    </xf>
    <xf numFmtId="49" fontId="4" fillId="0" borderId="0" xfId="67" applyNumberFormat="1" applyFont="1" applyAlignment="1">
      <alignment horizontal="right" vertical="top" wrapText="1"/>
    </xf>
    <xf numFmtId="4" fontId="4" fillId="0" borderId="0" xfId="67" applyNumberFormat="1" applyFont="1" applyAlignment="1">
      <alignment horizontal="center" vertical="top" wrapText="1"/>
    </xf>
    <xf numFmtId="49" fontId="4" fillId="0" borderId="0" xfId="67" applyNumberFormat="1" applyFont="1" applyAlignment="1">
      <alignment horizontal="center" vertical="top" wrapText="1"/>
    </xf>
    <xf numFmtId="0" fontId="4" fillId="0" borderId="0" xfId="67" applyNumberFormat="1" applyAlignment="1">
      <alignment vertical="top"/>
    </xf>
    <xf numFmtId="0" fontId="4" fillId="0" borderId="0" xfId="67" applyFont="1" applyAlignment="1">
      <alignment vertical="top" wrapText="1"/>
    </xf>
    <xf numFmtId="0" fontId="4" fillId="0" borderId="0" xfId="67" applyAlignment="1">
      <alignment horizontal="right"/>
    </xf>
    <xf numFmtId="4" fontId="4" fillId="0" borderId="0" xfId="67" applyNumberFormat="1" applyAlignment="1">
      <alignment horizontal="center"/>
    </xf>
    <xf numFmtId="168" fontId="4" fillId="0" borderId="0" xfId="67" applyNumberFormat="1" applyAlignment="1">
      <alignment horizontal="right"/>
    </xf>
    <xf numFmtId="0" fontId="4" fillId="0" borderId="0" xfId="67" applyBorder="1"/>
    <xf numFmtId="49" fontId="4" fillId="0" borderId="0" xfId="67" applyNumberFormat="1" applyAlignment="1">
      <alignment horizontal="right" wrapText="1"/>
    </xf>
    <xf numFmtId="4" fontId="4" fillId="0" borderId="0" xfId="67" applyNumberFormat="1" applyAlignment="1">
      <alignment horizontal="right" wrapText="1"/>
    </xf>
    <xf numFmtId="168" fontId="21" fillId="0" borderId="0" xfId="67" applyNumberFormat="1" applyFont="1" applyBorder="1"/>
    <xf numFmtId="0" fontId="3" fillId="0" borderId="0" xfId="67" applyNumberFormat="1" applyFont="1" applyAlignment="1">
      <alignment horizontal="center" vertical="top"/>
    </xf>
    <xf numFmtId="49" fontId="4" fillId="0" borderId="0" xfId="67" applyNumberFormat="1" applyFont="1" applyAlignment="1">
      <alignment vertical="top" wrapText="1"/>
    </xf>
    <xf numFmtId="0" fontId="4" fillId="0" borderId="0" xfId="67" applyNumberFormat="1" applyFont="1" applyAlignment="1">
      <alignment vertical="top" wrapText="1"/>
    </xf>
    <xf numFmtId="4" fontId="4" fillId="0" borderId="0" xfId="67" applyNumberFormat="1" applyBorder="1" applyAlignment="1">
      <alignment horizontal="right" wrapText="1"/>
    </xf>
    <xf numFmtId="0" fontId="3" fillId="0" borderId="0" xfId="67" applyNumberFormat="1" applyFont="1" applyAlignment="1">
      <alignment vertical="top"/>
    </xf>
    <xf numFmtId="49" fontId="4" fillId="0" borderId="0" xfId="67" applyNumberFormat="1" applyAlignment="1">
      <alignment vertical="top" wrapText="1"/>
    </xf>
    <xf numFmtId="2" fontId="4" fillId="0" borderId="0" xfId="67" applyNumberFormat="1" applyFont="1" applyAlignment="1">
      <alignment vertical="top" wrapText="1"/>
    </xf>
    <xf numFmtId="0" fontId="4" fillId="0" borderId="0" xfId="67" applyFont="1" applyAlignment="1">
      <alignment vertical="top"/>
    </xf>
    <xf numFmtId="0" fontId="22" fillId="0" borderId="0" xfId="67" applyNumberFormat="1" applyFont="1" applyAlignment="1" applyProtection="1">
      <alignment horizontal="center" vertical="top"/>
    </xf>
    <xf numFmtId="49" fontId="15" fillId="0" borderId="0" xfId="67" applyNumberFormat="1" applyFont="1" applyAlignment="1" applyProtection="1">
      <alignment horizontal="left" vertical="top" wrapText="1"/>
    </xf>
    <xf numFmtId="49" fontId="15" fillId="0" borderId="0" xfId="67" applyNumberFormat="1" applyFont="1" applyAlignment="1" applyProtection="1">
      <alignment horizontal="right" wrapText="1"/>
    </xf>
    <xf numFmtId="2" fontId="15" fillId="0" borderId="0" xfId="67" applyNumberFormat="1" applyFont="1" applyAlignment="1" applyProtection="1">
      <alignment horizontal="right" wrapText="1"/>
    </xf>
    <xf numFmtId="4" fontId="15" fillId="0" borderId="0" xfId="67" applyNumberFormat="1" applyFont="1" applyAlignment="1" applyProtection="1">
      <alignment horizontal="right" wrapText="1"/>
      <protection locked="0"/>
    </xf>
    <xf numFmtId="0" fontId="15" fillId="0" borderId="0" xfId="67" applyFont="1" applyBorder="1" applyProtection="1"/>
    <xf numFmtId="168" fontId="23" fillId="0" borderId="0" xfId="67" applyNumberFormat="1" applyFont="1" applyBorder="1" applyProtection="1"/>
    <xf numFmtId="0" fontId="15" fillId="0" borderId="0" xfId="67" applyFont="1" applyProtection="1"/>
    <xf numFmtId="49" fontId="15" fillId="0" borderId="0" xfId="67" applyNumberFormat="1" applyFont="1" applyAlignment="1" applyProtection="1">
      <alignment vertical="top" wrapText="1"/>
    </xf>
    <xf numFmtId="0" fontId="15" fillId="0" borderId="0" xfId="67" applyFont="1" applyAlignment="1">
      <alignment vertical="top"/>
    </xf>
    <xf numFmtId="0" fontId="22" fillId="0" borderId="0" xfId="67" applyNumberFormat="1" applyFont="1" applyAlignment="1">
      <alignment horizontal="center" vertical="top"/>
    </xf>
    <xf numFmtId="0" fontId="15" fillId="0" borderId="0" xfId="67" applyFont="1" applyAlignment="1">
      <alignment vertical="top" wrapText="1"/>
    </xf>
    <xf numFmtId="0" fontId="15" fillId="0" borderId="0" xfId="67" applyFont="1" applyFill="1" applyAlignment="1">
      <alignment horizontal="right" wrapText="1"/>
    </xf>
    <xf numFmtId="0" fontId="27" fillId="0" borderId="0" xfId="67" applyFont="1" applyFill="1" applyAlignment="1">
      <alignment wrapText="1"/>
    </xf>
    <xf numFmtId="169" fontId="15" fillId="0" borderId="0" xfId="67" applyNumberFormat="1" applyFont="1" applyFill="1" applyAlignment="1">
      <alignment horizontal="right"/>
    </xf>
    <xf numFmtId="0" fontId="15" fillId="0" borderId="0" xfId="67" applyFont="1" applyFill="1" applyBorder="1" applyAlignment="1"/>
    <xf numFmtId="0" fontId="15" fillId="0" borderId="0" xfId="67" applyFont="1" applyBorder="1"/>
    <xf numFmtId="0" fontId="15" fillId="0" borderId="0" xfId="67" applyFont="1"/>
    <xf numFmtId="49" fontId="4" fillId="0" borderId="0" xfId="67" applyNumberFormat="1" applyFont="1" applyFill="1" applyAlignment="1">
      <alignment horizontal="justify" vertical="top" wrapText="1"/>
    </xf>
    <xf numFmtId="170" fontId="3" fillId="0" borderId="0" xfId="67" applyNumberFormat="1" applyFont="1" applyAlignment="1">
      <alignment horizontal="center" vertical="top"/>
    </xf>
    <xf numFmtId="49" fontId="3" fillId="0" borderId="6" xfId="67" applyNumberFormat="1" applyFont="1" applyBorder="1" applyAlignment="1">
      <alignment vertical="top"/>
    </xf>
    <xf numFmtId="0" fontId="20" fillId="0" borderId="6" xfId="67" applyFont="1" applyBorder="1" applyAlignment="1">
      <alignment horizontal="right"/>
    </xf>
    <xf numFmtId="4" fontId="20" fillId="0" borderId="6" xfId="67" applyNumberFormat="1" applyFont="1" applyBorder="1"/>
    <xf numFmtId="0" fontId="20" fillId="0" borderId="0" xfId="67" applyFont="1" applyBorder="1"/>
    <xf numFmtId="171" fontId="21" fillId="0" borderId="0" xfId="67" applyNumberFormat="1" applyFont="1" applyBorder="1"/>
    <xf numFmtId="0" fontId="3" fillId="0" borderId="0" xfId="67" applyFont="1" applyAlignment="1">
      <alignment horizontal="center" vertical="top"/>
    </xf>
    <xf numFmtId="0" fontId="4" fillId="0" borderId="0" xfId="67" applyFont="1" applyAlignment="1">
      <alignment wrapText="1"/>
    </xf>
    <xf numFmtId="0" fontId="4" fillId="0" borderId="0" xfId="67" applyBorder="1" applyAlignment="1"/>
    <xf numFmtId="168" fontId="21" fillId="0" borderId="0" xfId="67" applyNumberFormat="1" applyFont="1" applyBorder="1" applyAlignment="1"/>
    <xf numFmtId="0" fontId="4" fillId="0" borderId="0" xfId="67" applyFont="1" applyAlignment="1"/>
    <xf numFmtId="0" fontId="4" fillId="0" borderId="0" xfId="67" applyAlignment="1"/>
    <xf numFmtId="49" fontId="3" fillId="0" borderId="7" xfId="67" applyNumberFormat="1" applyFont="1" applyBorder="1" applyAlignment="1">
      <alignment vertical="top"/>
    </xf>
    <xf numFmtId="0" fontId="20" fillId="0" borderId="7" xfId="67" applyFont="1" applyBorder="1" applyAlignment="1">
      <alignment horizontal="right"/>
    </xf>
    <xf numFmtId="4" fontId="20" fillId="0" borderId="7" xfId="67" applyNumberFormat="1" applyFont="1" applyBorder="1"/>
    <xf numFmtId="0" fontId="4" fillId="0" borderId="0" xfId="67" applyFont="1"/>
    <xf numFmtId="49" fontId="20" fillId="0" borderId="0" xfId="67" applyNumberFormat="1" applyFont="1" applyAlignment="1">
      <alignment horizontal="left" vertical="top" wrapText="1"/>
    </xf>
    <xf numFmtId="49" fontId="4" fillId="0" borderId="0" xfId="67" applyNumberFormat="1" applyAlignment="1">
      <alignment horizontal="left" vertical="top"/>
    </xf>
    <xf numFmtId="0" fontId="4" fillId="0" borderId="0" xfId="67" applyAlignment="1">
      <alignment vertical="top"/>
    </xf>
    <xf numFmtId="4" fontId="4" fillId="0" borderId="0" xfId="67" applyNumberFormat="1"/>
    <xf numFmtId="49" fontId="3" fillId="0" borderId="7" xfId="67" applyNumberFormat="1" applyFont="1" applyBorder="1" applyAlignment="1">
      <alignment horizontal="left" vertical="center"/>
    </xf>
    <xf numFmtId="171" fontId="21" fillId="0" borderId="0" xfId="67" applyNumberFormat="1" applyFont="1" applyBorder="1" applyProtection="1">
      <protection locked="0"/>
    </xf>
    <xf numFmtId="0" fontId="9" fillId="0" borderId="0" xfId="67" applyFont="1" applyAlignment="1">
      <alignment vertical="top"/>
    </xf>
    <xf numFmtId="0" fontId="9" fillId="0" borderId="0" xfId="67" applyFont="1"/>
    <xf numFmtId="0" fontId="9" fillId="0" borderId="0" xfId="67" applyFont="1" applyBorder="1"/>
    <xf numFmtId="0" fontId="20" fillId="0" borderId="0" xfId="67" applyFont="1" applyBorder="1" applyAlignment="1">
      <alignment vertical="top"/>
    </xf>
    <xf numFmtId="4" fontId="4" fillId="0" borderId="0" xfId="67" applyNumberFormat="1" applyBorder="1"/>
  </cellXfs>
  <cellStyles count="69">
    <cellStyle name="20% - Isticanje1" xfId="19" xr:uid="{00000000-0005-0000-0000-000000000000}"/>
    <cellStyle name="20% - Isticanje2" xfId="20" xr:uid="{00000000-0005-0000-0000-000001000000}"/>
    <cellStyle name="20% - Isticanje3" xfId="21" xr:uid="{00000000-0005-0000-0000-000002000000}"/>
    <cellStyle name="20% - Isticanje4" xfId="22" xr:uid="{00000000-0005-0000-0000-000003000000}"/>
    <cellStyle name="20% - Isticanje5" xfId="23" xr:uid="{00000000-0005-0000-0000-000004000000}"/>
    <cellStyle name="20% - Isticanje6" xfId="24" xr:uid="{00000000-0005-0000-0000-000005000000}"/>
    <cellStyle name="40% - Isticanje2" xfId="25" xr:uid="{00000000-0005-0000-0000-000006000000}"/>
    <cellStyle name="40% - Isticanje3" xfId="26" xr:uid="{00000000-0005-0000-0000-000007000000}"/>
    <cellStyle name="40% - Isticanje4" xfId="27" xr:uid="{00000000-0005-0000-0000-000008000000}"/>
    <cellStyle name="40% - Isticanje5" xfId="28" xr:uid="{00000000-0005-0000-0000-000009000000}"/>
    <cellStyle name="40% - Isticanje6" xfId="29" xr:uid="{00000000-0005-0000-0000-00000A000000}"/>
    <cellStyle name="40% - Naglasak1" xfId="30" xr:uid="{00000000-0005-0000-0000-00000B000000}"/>
    <cellStyle name="60% - Isticanje1" xfId="31" xr:uid="{00000000-0005-0000-0000-00000C000000}"/>
    <cellStyle name="60% - Isticanje2" xfId="32" xr:uid="{00000000-0005-0000-0000-00000D000000}"/>
    <cellStyle name="60% - Isticanje3" xfId="33" xr:uid="{00000000-0005-0000-0000-00000E000000}"/>
    <cellStyle name="60% - Isticanje4" xfId="34" xr:uid="{00000000-0005-0000-0000-00000F000000}"/>
    <cellStyle name="60% - Isticanje5" xfId="35" xr:uid="{00000000-0005-0000-0000-000010000000}"/>
    <cellStyle name="60% - Isticanje6" xfId="36" xr:uid="{00000000-0005-0000-0000-000011000000}"/>
    <cellStyle name="Bilješka" xfId="37" xr:uid="{00000000-0005-0000-0000-000012000000}"/>
    <cellStyle name="Comma 2" xfId="4" xr:uid="{00000000-0005-0000-0000-000013000000}"/>
    <cellStyle name="Currency 2" xfId="14" xr:uid="{00000000-0005-0000-0000-000014000000}"/>
    <cellStyle name="Dobro" xfId="38" xr:uid="{00000000-0005-0000-0000-000015000000}"/>
    <cellStyle name="Excel Built-in Normal" xfId="39" xr:uid="{00000000-0005-0000-0000-000016000000}"/>
    <cellStyle name="Isticanje1" xfId="40" xr:uid="{00000000-0005-0000-0000-000017000000}"/>
    <cellStyle name="Isticanje2" xfId="41" xr:uid="{00000000-0005-0000-0000-000018000000}"/>
    <cellStyle name="Isticanje3" xfId="42" xr:uid="{00000000-0005-0000-0000-000019000000}"/>
    <cellStyle name="Isticanje4" xfId="43" xr:uid="{00000000-0005-0000-0000-00001A000000}"/>
    <cellStyle name="Isticanje5" xfId="44" xr:uid="{00000000-0005-0000-0000-00001B000000}"/>
    <cellStyle name="Isticanje6" xfId="45" xr:uid="{00000000-0005-0000-0000-00001C000000}"/>
    <cellStyle name="Izlaz" xfId="46" xr:uid="{00000000-0005-0000-0000-00001D000000}"/>
    <cellStyle name="Izračun" xfId="47" xr:uid="{00000000-0005-0000-0000-00001E000000}"/>
    <cellStyle name="kolona A" xfId="7" xr:uid="{00000000-0005-0000-0000-00001F000000}"/>
    <cellStyle name="kolona B" xfId="6" xr:uid="{00000000-0005-0000-0000-000020000000}"/>
    <cellStyle name="kolona C" xfId="8" xr:uid="{00000000-0005-0000-0000-000021000000}"/>
    <cellStyle name="kolona D" xfId="9" xr:uid="{00000000-0005-0000-0000-000022000000}"/>
    <cellStyle name="kolona E" xfId="10" xr:uid="{00000000-0005-0000-0000-000023000000}"/>
    <cellStyle name="kolona F" xfId="11" xr:uid="{00000000-0005-0000-0000-000024000000}"/>
    <cellStyle name="kolona G" xfId="12" xr:uid="{00000000-0005-0000-0000-000025000000}"/>
    <cellStyle name="kolona H" xfId="13" xr:uid="{00000000-0005-0000-0000-000026000000}"/>
    <cellStyle name="Loše" xfId="48" xr:uid="{00000000-0005-0000-0000-000027000000}"/>
    <cellStyle name="Naslov" xfId="49" xr:uid="{00000000-0005-0000-0000-000028000000}"/>
    <cellStyle name="Naslov 1" xfId="50" xr:uid="{00000000-0005-0000-0000-000029000000}"/>
    <cellStyle name="Naslov 2" xfId="51" xr:uid="{00000000-0005-0000-0000-00002A000000}"/>
    <cellStyle name="Naslov 3" xfId="52" xr:uid="{00000000-0005-0000-0000-00002B000000}"/>
    <cellStyle name="Naslov 4" xfId="53" xr:uid="{00000000-0005-0000-0000-00002C000000}"/>
    <cellStyle name="Neutralno" xfId="54" xr:uid="{00000000-0005-0000-0000-00002D000000}"/>
    <cellStyle name="Normal 2" xfId="2" xr:uid="{00000000-0005-0000-0000-00002E000000}"/>
    <cellStyle name="Normal 2 2" xfId="16" xr:uid="{00000000-0005-0000-0000-00002F000000}"/>
    <cellStyle name="Normal 27" xfId="55" xr:uid="{00000000-0005-0000-0000-000030000000}"/>
    <cellStyle name="Normal 3" xfId="3" xr:uid="{00000000-0005-0000-0000-000031000000}"/>
    <cellStyle name="Normal 4" xfId="15" xr:uid="{00000000-0005-0000-0000-000032000000}"/>
    <cellStyle name="Normal 6" xfId="56" xr:uid="{00000000-0005-0000-0000-000033000000}"/>
    <cellStyle name="Normal 6 2" xfId="57" xr:uid="{00000000-0005-0000-0000-000034000000}"/>
    <cellStyle name="Normal 6_KAN Predmer 02.09" xfId="58" xr:uid="{00000000-0005-0000-0000-000035000000}"/>
    <cellStyle name="Normal_V4_MH_BoQ_Mech-eng_design_1" xfId="18" xr:uid="{00000000-0005-0000-0000-000036000000}"/>
    <cellStyle name="Normalno" xfId="0" builtinId="0"/>
    <cellStyle name="Normalno 2" xfId="1" xr:uid="{00000000-0005-0000-0000-000038000000}"/>
    <cellStyle name="Normalno 2 2" xfId="67" xr:uid="{00000000-0005-0000-0000-000039000000}"/>
    <cellStyle name="Normalno 3" xfId="68" xr:uid="{00873185-F3F7-47AF-9D77-3FCBE3156BC9}"/>
    <cellStyle name="Obično_4.2 Bill of Quantities PROBA (2)" xfId="59" xr:uid="{00000000-0005-0000-0000-00003A000000}"/>
    <cellStyle name="Obično_List1" xfId="17" xr:uid="{00000000-0005-0000-0000-00003B000000}"/>
    <cellStyle name="Povezana ćelija" xfId="60" xr:uid="{00000000-0005-0000-0000-00003C000000}"/>
    <cellStyle name="Provjera ćelije" xfId="61" xr:uid="{00000000-0005-0000-0000-00003D000000}"/>
    <cellStyle name="Style 1" xfId="62" xr:uid="{00000000-0005-0000-0000-00003E000000}"/>
    <cellStyle name="Tekst objašnjenja" xfId="63" xr:uid="{00000000-0005-0000-0000-00003F000000}"/>
    <cellStyle name="Tekst upozorenja" xfId="64" xr:uid="{00000000-0005-0000-0000-000040000000}"/>
    <cellStyle name="Ukupni zbroj" xfId="65" xr:uid="{00000000-0005-0000-0000-000041000000}"/>
    <cellStyle name="Unos" xfId="66" xr:uid="{00000000-0005-0000-0000-000042000000}"/>
    <cellStyle name="Zarez 2" xfId="5" xr:uid="{00000000-0005-0000-0000-00004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838200</xdr:colOff>
      <xdr:row>19</xdr:row>
      <xdr:rowOff>0</xdr:rowOff>
    </xdr:from>
    <xdr:ext cx="76200" cy="195105"/>
    <xdr:sp macro="" textlink="">
      <xdr:nvSpPr>
        <xdr:cNvPr id="2" name="Text Box 3">
          <a:extLst>
            <a:ext uri="{FF2B5EF4-FFF2-40B4-BE49-F238E27FC236}">
              <a16:creationId xmlns:a16="http://schemas.microsoft.com/office/drawing/2014/main" id="{00000000-0008-0000-0100-000002000000}"/>
            </a:ext>
          </a:extLst>
        </xdr:cNvPr>
        <xdr:cNvSpPr txBox="1">
          <a:spLocks noChangeArrowheads="1"/>
        </xdr:cNvSpPr>
      </xdr:nvSpPr>
      <xdr:spPr bwMode="auto">
        <a:xfrm>
          <a:off x="1285875" y="5153025"/>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95105"/>
    <xdr:sp macro="" textlink="">
      <xdr:nvSpPr>
        <xdr:cNvPr id="3" name="Text Box 5">
          <a:extLst>
            <a:ext uri="{FF2B5EF4-FFF2-40B4-BE49-F238E27FC236}">
              <a16:creationId xmlns:a16="http://schemas.microsoft.com/office/drawing/2014/main" id="{00000000-0008-0000-0100-000003000000}"/>
            </a:ext>
          </a:extLst>
        </xdr:cNvPr>
        <xdr:cNvSpPr txBox="1">
          <a:spLocks noChangeArrowheads="1"/>
        </xdr:cNvSpPr>
      </xdr:nvSpPr>
      <xdr:spPr bwMode="auto">
        <a:xfrm>
          <a:off x="1285875" y="5153025"/>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95105"/>
    <xdr:sp macro="" textlink="">
      <xdr:nvSpPr>
        <xdr:cNvPr id="4" name="Text Box 6">
          <a:extLst>
            <a:ext uri="{FF2B5EF4-FFF2-40B4-BE49-F238E27FC236}">
              <a16:creationId xmlns:a16="http://schemas.microsoft.com/office/drawing/2014/main" id="{00000000-0008-0000-0100-000004000000}"/>
            </a:ext>
          </a:extLst>
        </xdr:cNvPr>
        <xdr:cNvSpPr txBox="1">
          <a:spLocks noChangeArrowheads="1"/>
        </xdr:cNvSpPr>
      </xdr:nvSpPr>
      <xdr:spPr bwMode="auto">
        <a:xfrm>
          <a:off x="1285875" y="5153025"/>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95105"/>
    <xdr:sp macro="" textlink="">
      <xdr:nvSpPr>
        <xdr:cNvPr id="5" name="Text Box 7">
          <a:extLst>
            <a:ext uri="{FF2B5EF4-FFF2-40B4-BE49-F238E27FC236}">
              <a16:creationId xmlns:a16="http://schemas.microsoft.com/office/drawing/2014/main" id="{00000000-0008-0000-0100-000005000000}"/>
            </a:ext>
          </a:extLst>
        </xdr:cNvPr>
        <xdr:cNvSpPr txBox="1">
          <a:spLocks noChangeArrowheads="1"/>
        </xdr:cNvSpPr>
      </xdr:nvSpPr>
      <xdr:spPr bwMode="auto">
        <a:xfrm>
          <a:off x="1285875" y="5153025"/>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95105"/>
    <xdr:sp macro="" textlink="">
      <xdr:nvSpPr>
        <xdr:cNvPr id="6" name="Text Box 8">
          <a:extLst>
            <a:ext uri="{FF2B5EF4-FFF2-40B4-BE49-F238E27FC236}">
              <a16:creationId xmlns:a16="http://schemas.microsoft.com/office/drawing/2014/main" id="{00000000-0008-0000-0100-000006000000}"/>
            </a:ext>
          </a:extLst>
        </xdr:cNvPr>
        <xdr:cNvSpPr txBox="1">
          <a:spLocks noChangeArrowheads="1"/>
        </xdr:cNvSpPr>
      </xdr:nvSpPr>
      <xdr:spPr bwMode="auto">
        <a:xfrm>
          <a:off x="1285875" y="5153025"/>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7" name="Text Box 6">
          <a:extLst>
            <a:ext uri="{FF2B5EF4-FFF2-40B4-BE49-F238E27FC236}">
              <a16:creationId xmlns:a16="http://schemas.microsoft.com/office/drawing/2014/main" id="{00000000-0008-0000-0100-000007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8" name="Text Box 6">
          <a:extLst>
            <a:ext uri="{FF2B5EF4-FFF2-40B4-BE49-F238E27FC236}">
              <a16:creationId xmlns:a16="http://schemas.microsoft.com/office/drawing/2014/main" id="{00000000-0008-0000-0100-000008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0</xdr:col>
      <xdr:colOff>190500</xdr:colOff>
      <xdr:row>0</xdr:row>
      <xdr:rowOff>209550</xdr:rowOff>
    </xdr:from>
    <xdr:to>
      <xdr:col>2</xdr:col>
      <xdr:colOff>942975</xdr:colOff>
      <xdr:row>5</xdr:row>
      <xdr:rowOff>85725</xdr:rowOff>
    </xdr:to>
    <xdr:pic>
      <xdr:nvPicPr>
        <xdr:cNvPr id="9" name="Slika 12">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209550"/>
          <a:ext cx="1200150"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838200</xdr:colOff>
      <xdr:row>38</xdr:row>
      <xdr:rowOff>0</xdr:rowOff>
    </xdr:from>
    <xdr:ext cx="76200" cy="195106"/>
    <xdr:sp macro="" textlink="">
      <xdr:nvSpPr>
        <xdr:cNvPr id="10" name="Text Box 6">
          <a:extLst>
            <a:ext uri="{FF2B5EF4-FFF2-40B4-BE49-F238E27FC236}">
              <a16:creationId xmlns:a16="http://schemas.microsoft.com/office/drawing/2014/main" id="{00000000-0008-0000-0100-00000A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11" name="Text Box 6">
          <a:extLst>
            <a:ext uri="{FF2B5EF4-FFF2-40B4-BE49-F238E27FC236}">
              <a16:creationId xmlns:a16="http://schemas.microsoft.com/office/drawing/2014/main" id="{00000000-0008-0000-0100-00000B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57005"/>
    <xdr:sp macro="" textlink="">
      <xdr:nvSpPr>
        <xdr:cNvPr id="12" name="Text Box 3">
          <a:extLst>
            <a:ext uri="{FF2B5EF4-FFF2-40B4-BE49-F238E27FC236}">
              <a16:creationId xmlns:a16="http://schemas.microsoft.com/office/drawing/2014/main" id="{00000000-0008-0000-0100-00000C000000}"/>
            </a:ext>
          </a:extLst>
        </xdr:cNvPr>
        <xdr:cNvSpPr txBox="1">
          <a:spLocks noChangeArrowheads="1"/>
        </xdr:cNvSpPr>
      </xdr:nvSpPr>
      <xdr:spPr bwMode="auto">
        <a:xfrm>
          <a:off x="1285875" y="515302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57005"/>
    <xdr:sp macro="" textlink="">
      <xdr:nvSpPr>
        <xdr:cNvPr id="13" name="Text Box 5">
          <a:extLst>
            <a:ext uri="{FF2B5EF4-FFF2-40B4-BE49-F238E27FC236}">
              <a16:creationId xmlns:a16="http://schemas.microsoft.com/office/drawing/2014/main" id="{00000000-0008-0000-0100-00000D000000}"/>
            </a:ext>
          </a:extLst>
        </xdr:cNvPr>
        <xdr:cNvSpPr txBox="1">
          <a:spLocks noChangeArrowheads="1"/>
        </xdr:cNvSpPr>
      </xdr:nvSpPr>
      <xdr:spPr bwMode="auto">
        <a:xfrm>
          <a:off x="1285875" y="515302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57005"/>
    <xdr:sp macro="" textlink="">
      <xdr:nvSpPr>
        <xdr:cNvPr id="14" name="Text Box 6">
          <a:extLst>
            <a:ext uri="{FF2B5EF4-FFF2-40B4-BE49-F238E27FC236}">
              <a16:creationId xmlns:a16="http://schemas.microsoft.com/office/drawing/2014/main" id="{00000000-0008-0000-0100-00000E000000}"/>
            </a:ext>
          </a:extLst>
        </xdr:cNvPr>
        <xdr:cNvSpPr txBox="1">
          <a:spLocks noChangeArrowheads="1"/>
        </xdr:cNvSpPr>
      </xdr:nvSpPr>
      <xdr:spPr bwMode="auto">
        <a:xfrm>
          <a:off x="1285875" y="515302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57005"/>
    <xdr:sp macro="" textlink="">
      <xdr:nvSpPr>
        <xdr:cNvPr id="15" name="Text Box 7">
          <a:extLst>
            <a:ext uri="{FF2B5EF4-FFF2-40B4-BE49-F238E27FC236}">
              <a16:creationId xmlns:a16="http://schemas.microsoft.com/office/drawing/2014/main" id="{00000000-0008-0000-0100-00000F000000}"/>
            </a:ext>
          </a:extLst>
        </xdr:cNvPr>
        <xdr:cNvSpPr txBox="1">
          <a:spLocks noChangeArrowheads="1"/>
        </xdr:cNvSpPr>
      </xdr:nvSpPr>
      <xdr:spPr bwMode="auto">
        <a:xfrm>
          <a:off x="1285875" y="515302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xdr:row>
      <xdr:rowOff>0</xdr:rowOff>
    </xdr:from>
    <xdr:ext cx="76200" cy="157005"/>
    <xdr:sp macro="" textlink="">
      <xdr:nvSpPr>
        <xdr:cNvPr id="16" name="Text Box 8">
          <a:extLst>
            <a:ext uri="{FF2B5EF4-FFF2-40B4-BE49-F238E27FC236}">
              <a16:creationId xmlns:a16="http://schemas.microsoft.com/office/drawing/2014/main" id="{00000000-0008-0000-0100-000010000000}"/>
            </a:ext>
          </a:extLst>
        </xdr:cNvPr>
        <xdr:cNvSpPr txBox="1">
          <a:spLocks noChangeArrowheads="1"/>
        </xdr:cNvSpPr>
      </xdr:nvSpPr>
      <xdr:spPr bwMode="auto">
        <a:xfrm>
          <a:off x="1285875" y="515302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195105"/>
    <xdr:sp macro="" textlink="">
      <xdr:nvSpPr>
        <xdr:cNvPr id="17" name="Text Box 3">
          <a:extLst>
            <a:ext uri="{FF2B5EF4-FFF2-40B4-BE49-F238E27FC236}">
              <a16:creationId xmlns:a16="http://schemas.microsoft.com/office/drawing/2014/main" id="{00000000-0008-0000-0100-000011000000}"/>
            </a:ext>
          </a:extLst>
        </xdr:cNvPr>
        <xdr:cNvSpPr txBox="1">
          <a:spLocks noChangeArrowheads="1"/>
        </xdr:cNvSpPr>
      </xdr:nvSpPr>
      <xdr:spPr bwMode="auto">
        <a:xfrm>
          <a:off x="1285875" y="28555950"/>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195105"/>
    <xdr:sp macro="" textlink="">
      <xdr:nvSpPr>
        <xdr:cNvPr id="18" name="Text Box 5">
          <a:extLst>
            <a:ext uri="{FF2B5EF4-FFF2-40B4-BE49-F238E27FC236}">
              <a16:creationId xmlns:a16="http://schemas.microsoft.com/office/drawing/2014/main" id="{00000000-0008-0000-0100-000012000000}"/>
            </a:ext>
          </a:extLst>
        </xdr:cNvPr>
        <xdr:cNvSpPr txBox="1">
          <a:spLocks noChangeArrowheads="1"/>
        </xdr:cNvSpPr>
      </xdr:nvSpPr>
      <xdr:spPr bwMode="auto">
        <a:xfrm>
          <a:off x="1285875" y="28555950"/>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195105"/>
    <xdr:sp macro="" textlink="">
      <xdr:nvSpPr>
        <xdr:cNvPr id="19" name="Text Box 6">
          <a:extLst>
            <a:ext uri="{FF2B5EF4-FFF2-40B4-BE49-F238E27FC236}">
              <a16:creationId xmlns:a16="http://schemas.microsoft.com/office/drawing/2014/main" id="{00000000-0008-0000-0100-000013000000}"/>
            </a:ext>
          </a:extLst>
        </xdr:cNvPr>
        <xdr:cNvSpPr txBox="1">
          <a:spLocks noChangeArrowheads="1"/>
        </xdr:cNvSpPr>
      </xdr:nvSpPr>
      <xdr:spPr bwMode="auto">
        <a:xfrm>
          <a:off x="1285875" y="28555950"/>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195105"/>
    <xdr:sp macro="" textlink="">
      <xdr:nvSpPr>
        <xdr:cNvPr id="20" name="Text Box 7">
          <a:extLst>
            <a:ext uri="{FF2B5EF4-FFF2-40B4-BE49-F238E27FC236}">
              <a16:creationId xmlns:a16="http://schemas.microsoft.com/office/drawing/2014/main" id="{00000000-0008-0000-0100-000014000000}"/>
            </a:ext>
          </a:extLst>
        </xdr:cNvPr>
        <xdr:cNvSpPr txBox="1">
          <a:spLocks noChangeArrowheads="1"/>
        </xdr:cNvSpPr>
      </xdr:nvSpPr>
      <xdr:spPr bwMode="auto">
        <a:xfrm>
          <a:off x="1285875" y="28555950"/>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195105"/>
    <xdr:sp macro="" textlink="">
      <xdr:nvSpPr>
        <xdr:cNvPr id="21" name="Text Box 8">
          <a:extLst>
            <a:ext uri="{FF2B5EF4-FFF2-40B4-BE49-F238E27FC236}">
              <a16:creationId xmlns:a16="http://schemas.microsoft.com/office/drawing/2014/main" id="{00000000-0008-0000-0100-000015000000}"/>
            </a:ext>
          </a:extLst>
        </xdr:cNvPr>
        <xdr:cNvSpPr txBox="1">
          <a:spLocks noChangeArrowheads="1"/>
        </xdr:cNvSpPr>
      </xdr:nvSpPr>
      <xdr:spPr bwMode="auto">
        <a:xfrm>
          <a:off x="1285875" y="28555950"/>
          <a:ext cx="76200" cy="195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5106"/>
    <xdr:sp macro="" textlink="">
      <xdr:nvSpPr>
        <xdr:cNvPr id="22" name="Text Box 3">
          <a:extLst>
            <a:ext uri="{FF2B5EF4-FFF2-40B4-BE49-F238E27FC236}">
              <a16:creationId xmlns:a16="http://schemas.microsoft.com/office/drawing/2014/main" id="{00000000-0008-0000-0100-000016000000}"/>
            </a:ext>
          </a:extLst>
        </xdr:cNvPr>
        <xdr:cNvSpPr txBox="1">
          <a:spLocks noChangeArrowheads="1"/>
        </xdr:cNvSpPr>
      </xdr:nvSpPr>
      <xdr:spPr bwMode="auto">
        <a:xfrm>
          <a:off x="1285875" y="23000017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5106"/>
    <xdr:sp macro="" textlink="">
      <xdr:nvSpPr>
        <xdr:cNvPr id="23" name="Text Box 5">
          <a:extLst>
            <a:ext uri="{FF2B5EF4-FFF2-40B4-BE49-F238E27FC236}">
              <a16:creationId xmlns:a16="http://schemas.microsoft.com/office/drawing/2014/main" id="{00000000-0008-0000-0100-000017000000}"/>
            </a:ext>
          </a:extLst>
        </xdr:cNvPr>
        <xdr:cNvSpPr txBox="1">
          <a:spLocks noChangeArrowheads="1"/>
        </xdr:cNvSpPr>
      </xdr:nvSpPr>
      <xdr:spPr bwMode="auto">
        <a:xfrm>
          <a:off x="1285875" y="23000017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5106"/>
    <xdr:sp macro="" textlink="">
      <xdr:nvSpPr>
        <xdr:cNvPr id="24" name="Text Box 6">
          <a:extLst>
            <a:ext uri="{FF2B5EF4-FFF2-40B4-BE49-F238E27FC236}">
              <a16:creationId xmlns:a16="http://schemas.microsoft.com/office/drawing/2014/main" id="{00000000-0008-0000-0100-000018000000}"/>
            </a:ext>
          </a:extLst>
        </xdr:cNvPr>
        <xdr:cNvSpPr txBox="1">
          <a:spLocks noChangeArrowheads="1"/>
        </xdr:cNvSpPr>
      </xdr:nvSpPr>
      <xdr:spPr bwMode="auto">
        <a:xfrm>
          <a:off x="1285875" y="23000017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5106"/>
    <xdr:sp macro="" textlink="">
      <xdr:nvSpPr>
        <xdr:cNvPr id="25" name="Text Box 7">
          <a:extLst>
            <a:ext uri="{FF2B5EF4-FFF2-40B4-BE49-F238E27FC236}">
              <a16:creationId xmlns:a16="http://schemas.microsoft.com/office/drawing/2014/main" id="{00000000-0008-0000-0100-000019000000}"/>
            </a:ext>
          </a:extLst>
        </xdr:cNvPr>
        <xdr:cNvSpPr txBox="1">
          <a:spLocks noChangeArrowheads="1"/>
        </xdr:cNvSpPr>
      </xdr:nvSpPr>
      <xdr:spPr bwMode="auto">
        <a:xfrm>
          <a:off x="1285875" y="23000017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5106"/>
    <xdr:sp macro="" textlink="">
      <xdr:nvSpPr>
        <xdr:cNvPr id="26" name="Text Box 8">
          <a:extLst>
            <a:ext uri="{FF2B5EF4-FFF2-40B4-BE49-F238E27FC236}">
              <a16:creationId xmlns:a16="http://schemas.microsoft.com/office/drawing/2014/main" id="{00000000-0008-0000-0100-00001A000000}"/>
            </a:ext>
          </a:extLst>
        </xdr:cNvPr>
        <xdr:cNvSpPr txBox="1">
          <a:spLocks noChangeArrowheads="1"/>
        </xdr:cNvSpPr>
      </xdr:nvSpPr>
      <xdr:spPr bwMode="auto">
        <a:xfrm>
          <a:off x="1285875" y="23000017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27" name="Text Box 3">
          <a:extLst>
            <a:ext uri="{FF2B5EF4-FFF2-40B4-BE49-F238E27FC236}">
              <a16:creationId xmlns:a16="http://schemas.microsoft.com/office/drawing/2014/main" id="{00000000-0008-0000-0100-00001B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28" name="Text Box 5">
          <a:extLst>
            <a:ext uri="{FF2B5EF4-FFF2-40B4-BE49-F238E27FC236}">
              <a16:creationId xmlns:a16="http://schemas.microsoft.com/office/drawing/2014/main" id="{00000000-0008-0000-0100-00001C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29" name="Text Box 6">
          <a:extLst>
            <a:ext uri="{FF2B5EF4-FFF2-40B4-BE49-F238E27FC236}">
              <a16:creationId xmlns:a16="http://schemas.microsoft.com/office/drawing/2014/main" id="{00000000-0008-0000-0100-00001D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0" name="Text Box 7">
          <a:extLst>
            <a:ext uri="{FF2B5EF4-FFF2-40B4-BE49-F238E27FC236}">
              <a16:creationId xmlns:a16="http://schemas.microsoft.com/office/drawing/2014/main" id="{00000000-0008-0000-0100-00001E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1" name="Text Box 8">
          <a:extLst>
            <a:ext uri="{FF2B5EF4-FFF2-40B4-BE49-F238E27FC236}">
              <a16:creationId xmlns:a16="http://schemas.microsoft.com/office/drawing/2014/main" id="{00000000-0008-0000-0100-00001F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2" name="Text Box 3">
          <a:extLst>
            <a:ext uri="{FF2B5EF4-FFF2-40B4-BE49-F238E27FC236}">
              <a16:creationId xmlns:a16="http://schemas.microsoft.com/office/drawing/2014/main" id="{00000000-0008-0000-0100-000020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3" name="Text Box 5">
          <a:extLst>
            <a:ext uri="{FF2B5EF4-FFF2-40B4-BE49-F238E27FC236}">
              <a16:creationId xmlns:a16="http://schemas.microsoft.com/office/drawing/2014/main" id="{00000000-0008-0000-0100-000021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4" name="Text Box 6">
          <a:extLst>
            <a:ext uri="{FF2B5EF4-FFF2-40B4-BE49-F238E27FC236}">
              <a16:creationId xmlns:a16="http://schemas.microsoft.com/office/drawing/2014/main" id="{00000000-0008-0000-0100-000022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5" name="Text Box 7">
          <a:extLst>
            <a:ext uri="{FF2B5EF4-FFF2-40B4-BE49-F238E27FC236}">
              <a16:creationId xmlns:a16="http://schemas.microsoft.com/office/drawing/2014/main" id="{00000000-0008-0000-0100-000023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187</xdr:row>
      <xdr:rowOff>0</xdr:rowOff>
    </xdr:from>
    <xdr:ext cx="76200" cy="195106"/>
    <xdr:sp macro="" textlink="">
      <xdr:nvSpPr>
        <xdr:cNvPr id="36" name="Text Box 8">
          <a:extLst>
            <a:ext uri="{FF2B5EF4-FFF2-40B4-BE49-F238E27FC236}">
              <a16:creationId xmlns:a16="http://schemas.microsoft.com/office/drawing/2014/main" id="{00000000-0008-0000-0100-000024000000}"/>
            </a:ext>
          </a:extLst>
        </xdr:cNvPr>
        <xdr:cNvSpPr txBox="1">
          <a:spLocks noChangeArrowheads="1"/>
        </xdr:cNvSpPr>
      </xdr:nvSpPr>
      <xdr:spPr bwMode="auto">
        <a:xfrm>
          <a:off x="1285875" y="230809800"/>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37" name="Text Box 5">
          <a:extLst>
            <a:ext uri="{FF2B5EF4-FFF2-40B4-BE49-F238E27FC236}">
              <a16:creationId xmlns:a16="http://schemas.microsoft.com/office/drawing/2014/main" id="{00000000-0008-0000-0100-000025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76056"/>
    <xdr:sp macro="" textlink="">
      <xdr:nvSpPr>
        <xdr:cNvPr id="38" name="Text Box 6">
          <a:extLst>
            <a:ext uri="{FF2B5EF4-FFF2-40B4-BE49-F238E27FC236}">
              <a16:creationId xmlns:a16="http://schemas.microsoft.com/office/drawing/2014/main" id="{00000000-0008-0000-0100-000026000000}"/>
            </a:ext>
          </a:extLst>
        </xdr:cNvPr>
        <xdr:cNvSpPr txBox="1">
          <a:spLocks noChangeArrowheads="1"/>
        </xdr:cNvSpPr>
      </xdr:nvSpPr>
      <xdr:spPr bwMode="auto">
        <a:xfrm>
          <a:off x="1285875" y="28013025"/>
          <a:ext cx="76200" cy="1760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4156"/>
    <xdr:sp macro="" textlink="">
      <xdr:nvSpPr>
        <xdr:cNvPr id="39" name="Text Box 7">
          <a:extLst>
            <a:ext uri="{FF2B5EF4-FFF2-40B4-BE49-F238E27FC236}">
              <a16:creationId xmlns:a16="http://schemas.microsoft.com/office/drawing/2014/main" id="{00000000-0008-0000-0100-000027000000}"/>
            </a:ext>
          </a:extLst>
        </xdr:cNvPr>
        <xdr:cNvSpPr txBox="1">
          <a:spLocks noChangeArrowheads="1"/>
        </xdr:cNvSpPr>
      </xdr:nvSpPr>
      <xdr:spPr bwMode="auto">
        <a:xfrm>
          <a:off x="1285875" y="28013025"/>
          <a:ext cx="76200" cy="214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4156"/>
    <xdr:sp macro="" textlink="">
      <xdr:nvSpPr>
        <xdr:cNvPr id="40" name="Text Box 7">
          <a:extLst>
            <a:ext uri="{FF2B5EF4-FFF2-40B4-BE49-F238E27FC236}">
              <a16:creationId xmlns:a16="http://schemas.microsoft.com/office/drawing/2014/main" id="{00000000-0008-0000-0100-000028000000}"/>
            </a:ext>
          </a:extLst>
        </xdr:cNvPr>
        <xdr:cNvSpPr txBox="1">
          <a:spLocks noChangeArrowheads="1"/>
        </xdr:cNvSpPr>
      </xdr:nvSpPr>
      <xdr:spPr bwMode="auto">
        <a:xfrm>
          <a:off x="1285875" y="28013025"/>
          <a:ext cx="76200" cy="2141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41" name="Text Box 9">
          <a:extLst>
            <a:ext uri="{FF2B5EF4-FFF2-40B4-BE49-F238E27FC236}">
              <a16:creationId xmlns:a16="http://schemas.microsoft.com/office/drawing/2014/main" id="{00000000-0008-0000-0100-000029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42" name="Text Box 6">
          <a:extLst>
            <a:ext uri="{FF2B5EF4-FFF2-40B4-BE49-F238E27FC236}">
              <a16:creationId xmlns:a16="http://schemas.microsoft.com/office/drawing/2014/main" id="{00000000-0008-0000-0100-00002A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43" name="Text Box 6">
          <a:extLst>
            <a:ext uri="{FF2B5EF4-FFF2-40B4-BE49-F238E27FC236}">
              <a16:creationId xmlns:a16="http://schemas.microsoft.com/office/drawing/2014/main" id="{00000000-0008-0000-0100-00002B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44" name="Text Box 5">
          <a:extLst>
            <a:ext uri="{FF2B5EF4-FFF2-40B4-BE49-F238E27FC236}">
              <a16:creationId xmlns:a16="http://schemas.microsoft.com/office/drawing/2014/main" id="{00000000-0008-0000-0100-00002C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45" name="Text Box 7">
          <a:extLst>
            <a:ext uri="{FF2B5EF4-FFF2-40B4-BE49-F238E27FC236}">
              <a16:creationId xmlns:a16="http://schemas.microsoft.com/office/drawing/2014/main" id="{00000000-0008-0000-0100-00002D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46" name="Text Box 6">
          <a:extLst>
            <a:ext uri="{FF2B5EF4-FFF2-40B4-BE49-F238E27FC236}">
              <a16:creationId xmlns:a16="http://schemas.microsoft.com/office/drawing/2014/main" id="{00000000-0008-0000-0100-00002E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47" name="Text Box 7">
          <a:extLst>
            <a:ext uri="{FF2B5EF4-FFF2-40B4-BE49-F238E27FC236}">
              <a16:creationId xmlns:a16="http://schemas.microsoft.com/office/drawing/2014/main" id="{00000000-0008-0000-0100-00002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48" name="Text Box 6">
          <a:extLst>
            <a:ext uri="{FF2B5EF4-FFF2-40B4-BE49-F238E27FC236}">
              <a16:creationId xmlns:a16="http://schemas.microsoft.com/office/drawing/2014/main" id="{00000000-0008-0000-0100-000030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49" name="Text Box 5">
          <a:extLst>
            <a:ext uri="{FF2B5EF4-FFF2-40B4-BE49-F238E27FC236}">
              <a16:creationId xmlns:a16="http://schemas.microsoft.com/office/drawing/2014/main" id="{00000000-0008-0000-0100-000031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50" name="Text Box 7">
          <a:extLst>
            <a:ext uri="{FF2B5EF4-FFF2-40B4-BE49-F238E27FC236}">
              <a16:creationId xmlns:a16="http://schemas.microsoft.com/office/drawing/2014/main" id="{00000000-0008-0000-0100-000032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51" name="Text Box 6">
          <a:extLst>
            <a:ext uri="{FF2B5EF4-FFF2-40B4-BE49-F238E27FC236}">
              <a16:creationId xmlns:a16="http://schemas.microsoft.com/office/drawing/2014/main" id="{00000000-0008-0000-0100-000033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52" name="Text Box 7">
          <a:extLst>
            <a:ext uri="{FF2B5EF4-FFF2-40B4-BE49-F238E27FC236}">
              <a16:creationId xmlns:a16="http://schemas.microsoft.com/office/drawing/2014/main" id="{00000000-0008-0000-0100-000034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53" name="Text Box 6">
          <a:extLst>
            <a:ext uri="{FF2B5EF4-FFF2-40B4-BE49-F238E27FC236}">
              <a16:creationId xmlns:a16="http://schemas.microsoft.com/office/drawing/2014/main" id="{00000000-0008-0000-0100-000035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54" name="Text Box 7">
          <a:extLst>
            <a:ext uri="{FF2B5EF4-FFF2-40B4-BE49-F238E27FC236}">
              <a16:creationId xmlns:a16="http://schemas.microsoft.com/office/drawing/2014/main" id="{00000000-0008-0000-0100-000036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55" name="Text Box 6">
          <a:extLst>
            <a:ext uri="{FF2B5EF4-FFF2-40B4-BE49-F238E27FC236}">
              <a16:creationId xmlns:a16="http://schemas.microsoft.com/office/drawing/2014/main" id="{00000000-0008-0000-0100-000037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56" name="Text Box 5">
          <a:extLst>
            <a:ext uri="{FF2B5EF4-FFF2-40B4-BE49-F238E27FC236}">
              <a16:creationId xmlns:a16="http://schemas.microsoft.com/office/drawing/2014/main" id="{00000000-0008-0000-0100-000038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57" name="Text Box 7">
          <a:extLst>
            <a:ext uri="{FF2B5EF4-FFF2-40B4-BE49-F238E27FC236}">
              <a16:creationId xmlns:a16="http://schemas.microsoft.com/office/drawing/2014/main" id="{00000000-0008-0000-0100-000039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58" name="Text Box 6">
          <a:extLst>
            <a:ext uri="{FF2B5EF4-FFF2-40B4-BE49-F238E27FC236}">
              <a16:creationId xmlns:a16="http://schemas.microsoft.com/office/drawing/2014/main" id="{00000000-0008-0000-0100-00003A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59" name="Text Box 7">
          <a:extLst>
            <a:ext uri="{FF2B5EF4-FFF2-40B4-BE49-F238E27FC236}">
              <a16:creationId xmlns:a16="http://schemas.microsoft.com/office/drawing/2014/main" id="{00000000-0008-0000-0100-00003B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60" name="Text Box 6">
          <a:extLst>
            <a:ext uri="{FF2B5EF4-FFF2-40B4-BE49-F238E27FC236}">
              <a16:creationId xmlns:a16="http://schemas.microsoft.com/office/drawing/2014/main" id="{00000000-0008-0000-0100-00003C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61" name="Text Box 7">
          <a:extLst>
            <a:ext uri="{FF2B5EF4-FFF2-40B4-BE49-F238E27FC236}">
              <a16:creationId xmlns:a16="http://schemas.microsoft.com/office/drawing/2014/main" id="{00000000-0008-0000-0100-00003D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62" name="Text Box 6">
          <a:extLst>
            <a:ext uri="{FF2B5EF4-FFF2-40B4-BE49-F238E27FC236}">
              <a16:creationId xmlns:a16="http://schemas.microsoft.com/office/drawing/2014/main" id="{00000000-0008-0000-0100-00003E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63" name="Text Box 7">
          <a:extLst>
            <a:ext uri="{FF2B5EF4-FFF2-40B4-BE49-F238E27FC236}">
              <a16:creationId xmlns:a16="http://schemas.microsoft.com/office/drawing/2014/main" id="{00000000-0008-0000-0100-00003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64" name="Text Box 6">
          <a:extLst>
            <a:ext uri="{FF2B5EF4-FFF2-40B4-BE49-F238E27FC236}">
              <a16:creationId xmlns:a16="http://schemas.microsoft.com/office/drawing/2014/main" id="{00000000-0008-0000-0100-000040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65" name="Text Box 5">
          <a:extLst>
            <a:ext uri="{FF2B5EF4-FFF2-40B4-BE49-F238E27FC236}">
              <a16:creationId xmlns:a16="http://schemas.microsoft.com/office/drawing/2014/main" id="{00000000-0008-0000-0100-000041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66" name="Text Box 7">
          <a:extLst>
            <a:ext uri="{FF2B5EF4-FFF2-40B4-BE49-F238E27FC236}">
              <a16:creationId xmlns:a16="http://schemas.microsoft.com/office/drawing/2014/main" id="{00000000-0008-0000-0100-000042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67" name="Text Box 6">
          <a:extLst>
            <a:ext uri="{FF2B5EF4-FFF2-40B4-BE49-F238E27FC236}">
              <a16:creationId xmlns:a16="http://schemas.microsoft.com/office/drawing/2014/main" id="{00000000-0008-0000-0100-000043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68" name="Text Box 7">
          <a:extLst>
            <a:ext uri="{FF2B5EF4-FFF2-40B4-BE49-F238E27FC236}">
              <a16:creationId xmlns:a16="http://schemas.microsoft.com/office/drawing/2014/main" id="{00000000-0008-0000-0100-000044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69" name="Text Box 6">
          <a:extLst>
            <a:ext uri="{FF2B5EF4-FFF2-40B4-BE49-F238E27FC236}">
              <a16:creationId xmlns:a16="http://schemas.microsoft.com/office/drawing/2014/main" id="{00000000-0008-0000-0100-000045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70" name="Text Box 7">
          <a:extLst>
            <a:ext uri="{FF2B5EF4-FFF2-40B4-BE49-F238E27FC236}">
              <a16:creationId xmlns:a16="http://schemas.microsoft.com/office/drawing/2014/main" id="{00000000-0008-0000-0100-000046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71" name="Text Box 6">
          <a:extLst>
            <a:ext uri="{FF2B5EF4-FFF2-40B4-BE49-F238E27FC236}">
              <a16:creationId xmlns:a16="http://schemas.microsoft.com/office/drawing/2014/main" id="{00000000-0008-0000-0100-000047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72" name="Text Box 7">
          <a:extLst>
            <a:ext uri="{FF2B5EF4-FFF2-40B4-BE49-F238E27FC236}">
              <a16:creationId xmlns:a16="http://schemas.microsoft.com/office/drawing/2014/main" id="{00000000-0008-0000-0100-000048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73" name="Text Box 6">
          <a:extLst>
            <a:ext uri="{FF2B5EF4-FFF2-40B4-BE49-F238E27FC236}">
              <a16:creationId xmlns:a16="http://schemas.microsoft.com/office/drawing/2014/main" id="{00000000-0008-0000-0100-000049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74" name="Text Box 7">
          <a:extLst>
            <a:ext uri="{FF2B5EF4-FFF2-40B4-BE49-F238E27FC236}">
              <a16:creationId xmlns:a16="http://schemas.microsoft.com/office/drawing/2014/main" id="{00000000-0008-0000-0100-00004A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75" name="Text Box 6">
          <a:extLst>
            <a:ext uri="{FF2B5EF4-FFF2-40B4-BE49-F238E27FC236}">
              <a16:creationId xmlns:a16="http://schemas.microsoft.com/office/drawing/2014/main" id="{00000000-0008-0000-0100-00004B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76" name="Text Box 5">
          <a:extLst>
            <a:ext uri="{FF2B5EF4-FFF2-40B4-BE49-F238E27FC236}">
              <a16:creationId xmlns:a16="http://schemas.microsoft.com/office/drawing/2014/main" id="{00000000-0008-0000-0100-00004C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77" name="Text Box 7">
          <a:extLst>
            <a:ext uri="{FF2B5EF4-FFF2-40B4-BE49-F238E27FC236}">
              <a16:creationId xmlns:a16="http://schemas.microsoft.com/office/drawing/2014/main" id="{00000000-0008-0000-0100-00004D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78" name="Text Box 6">
          <a:extLst>
            <a:ext uri="{FF2B5EF4-FFF2-40B4-BE49-F238E27FC236}">
              <a16:creationId xmlns:a16="http://schemas.microsoft.com/office/drawing/2014/main" id="{00000000-0008-0000-0100-00004E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79" name="Text Box 7">
          <a:extLst>
            <a:ext uri="{FF2B5EF4-FFF2-40B4-BE49-F238E27FC236}">
              <a16:creationId xmlns:a16="http://schemas.microsoft.com/office/drawing/2014/main" id="{00000000-0008-0000-0100-00004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80" name="Text Box 6">
          <a:extLst>
            <a:ext uri="{FF2B5EF4-FFF2-40B4-BE49-F238E27FC236}">
              <a16:creationId xmlns:a16="http://schemas.microsoft.com/office/drawing/2014/main" id="{00000000-0008-0000-0100-000050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81" name="Text Box 7">
          <a:extLst>
            <a:ext uri="{FF2B5EF4-FFF2-40B4-BE49-F238E27FC236}">
              <a16:creationId xmlns:a16="http://schemas.microsoft.com/office/drawing/2014/main" id="{00000000-0008-0000-0100-000051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82" name="Text Box 6">
          <a:extLst>
            <a:ext uri="{FF2B5EF4-FFF2-40B4-BE49-F238E27FC236}">
              <a16:creationId xmlns:a16="http://schemas.microsoft.com/office/drawing/2014/main" id="{00000000-0008-0000-0100-000052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83" name="Text Box 7">
          <a:extLst>
            <a:ext uri="{FF2B5EF4-FFF2-40B4-BE49-F238E27FC236}">
              <a16:creationId xmlns:a16="http://schemas.microsoft.com/office/drawing/2014/main" id="{00000000-0008-0000-0100-000053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84" name="Text Box 6">
          <a:extLst>
            <a:ext uri="{FF2B5EF4-FFF2-40B4-BE49-F238E27FC236}">
              <a16:creationId xmlns:a16="http://schemas.microsoft.com/office/drawing/2014/main" id="{00000000-0008-0000-0100-000054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85" name="Text Box 7">
          <a:extLst>
            <a:ext uri="{FF2B5EF4-FFF2-40B4-BE49-F238E27FC236}">
              <a16:creationId xmlns:a16="http://schemas.microsoft.com/office/drawing/2014/main" id="{00000000-0008-0000-0100-000055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86" name="Text Box 6">
          <a:extLst>
            <a:ext uri="{FF2B5EF4-FFF2-40B4-BE49-F238E27FC236}">
              <a16:creationId xmlns:a16="http://schemas.microsoft.com/office/drawing/2014/main" id="{00000000-0008-0000-0100-000056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87" name="Text Box 7">
          <a:extLst>
            <a:ext uri="{FF2B5EF4-FFF2-40B4-BE49-F238E27FC236}">
              <a16:creationId xmlns:a16="http://schemas.microsoft.com/office/drawing/2014/main" id="{00000000-0008-0000-0100-000057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88" name="Text Box 6">
          <a:extLst>
            <a:ext uri="{FF2B5EF4-FFF2-40B4-BE49-F238E27FC236}">
              <a16:creationId xmlns:a16="http://schemas.microsoft.com/office/drawing/2014/main" id="{00000000-0008-0000-0100-000058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89" name="Text Box 5">
          <a:extLst>
            <a:ext uri="{FF2B5EF4-FFF2-40B4-BE49-F238E27FC236}">
              <a16:creationId xmlns:a16="http://schemas.microsoft.com/office/drawing/2014/main" id="{00000000-0008-0000-0100-000059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90" name="Text Box 7">
          <a:extLst>
            <a:ext uri="{FF2B5EF4-FFF2-40B4-BE49-F238E27FC236}">
              <a16:creationId xmlns:a16="http://schemas.microsoft.com/office/drawing/2014/main" id="{00000000-0008-0000-0100-00005A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91" name="Text Box 6">
          <a:extLst>
            <a:ext uri="{FF2B5EF4-FFF2-40B4-BE49-F238E27FC236}">
              <a16:creationId xmlns:a16="http://schemas.microsoft.com/office/drawing/2014/main" id="{00000000-0008-0000-0100-00005B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92" name="Text Box 7">
          <a:extLst>
            <a:ext uri="{FF2B5EF4-FFF2-40B4-BE49-F238E27FC236}">
              <a16:creationId xmlns:a16="http://schemas.microsoft.com/office/drawing/2014/main" id="{00000000-0008-0000-0100-00005C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93" name="Text Box 6">
          <a:extLst>
            <a:ext uri="{FF2B5EF4-FFF2-40B4-BE49-F238E27FC236}">
              <a16:creationId xmlns:a16="http://schemas.microsoft.com/office/drawing/2014/main" id="{00000000-0008-0000-0100-00005D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94" name="Text Box 7">
          <a:extLst>
            <a:ext uri="{FF2B5EF4-FFF2-40B4-BE49-F238E27FC236}">
              <a16:creationId xmlns:a16="http://schemas.microsoft.com/office/drawing/2014/main" id="{00000000-0008-0000-0100-00005E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95" name="Text Box 6">
          <a:extLst>
            <a:ext uri="{FF2B5EF4-FFF2-40B4-BE49-F238E27FC236}">
              <a16:creationId xmlns:a16="http://schemas.microsoft.com/office/drawing/2014/main" id="{00000000-0008-0000-0100-00005F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96" name="Text Box 7">
          <a:extLst>
            <a:ext uri="{FF2B5EF4-FFF2-40B4-BE49-F238E27FC236}">
              <a16:creationId xmlns:a16="http://schemas.microsoft.com/office/drawing/2014/main" id="{00000000-0008-0000-0100-000060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97" name="Text Box 6">
          <a:extLst>
            <a:ext uri="{FF2B5EF4-FFF2-40B4-BE49-F238E27FC236}">
              <a16:creationId xmlns:a16="http://schemas.microsoft.com/office/drawing/2014/main" id="{00000000-0008-0000-0100-000061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98" name="Text Box 7">
          <a:extLst>
            <a:ext uri="{FF2B5EF4-FFF2-40B4-BE49-F238E27FC236}">
              <a16:creationId xmlns:a16="http://schemas.microsoft.com/office/drawing/2014/main" id="{00000000-0008-0000-0100-000062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99" name="Text Box 6">
          <a:extLst>
            <a:ext uri="{FF2B5EF4-FFF2-40B4-BE49-F238E27FC236}">
              <a16:creationId xmlns:a16="http://schemas.microsoft.com/office/drawing/2014/main" id="{00000000-0008-0000-0100-000063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00" name="Text Box 7">
          <a:extLst>
            <a:ext uri="{FF2B5EF4-FFF2-40B4-BE49-F238E27FC236}">
              <a16:creationId xmlns:a16="http://schemas.microsoft.com/office/drawing/2014/main" id="{00000000-0008-0000-0100-000064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01" name="Text Box 6">
          <a:extLst>
            <a:ext uri="{FF2B5EF4-FFF2-40B4-BE49-F238E27FC236}">
              <a16:creationId xmlns:a16="http://schemas.microsoft.com/office/drawing/2014/main" id="{00000000-0008-0000-0100-000065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102" name="Text Box 5">
          <a:extLst>
            <a:ext uri="{FF2B5EF4-FFF2-40B4-BE49-F238E27FC236}">
              <a16:creationId xmlns:a16="http://schemas.microsoft.com/office/drawing/2014/main" id="{00000000-0008-0000-0100-000066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03" name="Text Box 7">
          <a:extLst>
            <a:ext uri="{FF2B5EF4-FFF2-40B4-BE49-F238E27FC236}">
              <a16:creationId xmlns:a16="http://schemas.microsoft.com/office/drawing/2014/main" id="{00000000-0008-0000-0100-000067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04" name="Text Box 6">
          <a:extLst>
            <a:ext uri="{FF2B5EF4-FFF2-40B4-BE49-F238E27FC236}">
              <a16:creationId xmlns:a16="http://schemas.microsoft.com/office/drawing/2014/main" id="{00000000-0008-0000-0100-000068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05" name="Text Box 7">
          <a:extLst>
            <a:ext uri="{FF2B5EF4-FFF2-40B4-BE49-F238E27FC236}">
              <a16:creationId xmlns:a16="http://schemas.microsoft.com/office/drawing/2014/main" id="{00000000-0008-0000-0100-000069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06" name="Text Box 6">
          <a:extLst>
            <a:ext uri="{FF2B5EF4-FFF2-40B4-BE49-F238E27FC236}">
              <a16:creationId xmlns:a16="http://schemas.microsoft.com/office/drawing/2014/main" id="{00000000-0008-0000-0100-00006A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07" name="Text Box 7">
          <a:extLst>
            <a:ext uri="{FF2B5EF4-FFF2-40B4-BE49-F238E27FC236}">
              <a16:creationId xmlns:a16="http://schemas.microsoft.com/office/drawing/2014/main" id="{00000000-0008-0000-0100-00006B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08" name="Text Box 6">
          <a:extLst>
            <a:ext uri="{FF2B5EF4-FFF2-40B4-BE49-F238E27FC236}">
              <a16:creationId xmlns:a16="http://schemas.microsoft.com/office/drawing/2014/main" id="{00000000-0008-0000-0100-00006C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09" name="Text Box 7">
          <a:extLst>
            <a:ext uri="{FF2B5EF4-FFF2-40B4-BE49-F238E27FC236}">
              <a16:creationId xmlns:a16="http://schemas.microsoft.com/office/drawing/2014/main" id="{00000000-0008-0000-0100-00006D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10" name="Text Box 6">
          <a:extLst>
            <a:ext uri="{FF2B5EF4-FFF2-40B4-BE49-F238E27FC236}">
              <a16:creationId xmlns:a16="http://schemas.microsoft.com/office/drawing/2014/main" id="{00000000-0008-0000-0100-00006E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11" name="Text Box 7">
          <a:extLst>
            <a:ext uri="{FF2B5EF4-FFF2-40B4-BE49-F238E27FC236}">
              <a16:creationId xmlns:a16="http://schemas.microsoft.com/office/drawing/2014/main" id="{00000000-0008-0000-0100-00006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12" name="Text Box 6">
          <a:extLst>
            <a:ext uri="{FF2B5EF4-FFF2-40B4-BE49-F238E27FC236}">
              <a16:creationId xmlns:a16="http://schemas.microsoft.com/office/drawing/2014/main" id="{00000000-0008-0000-0100-000070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113" name="Text Box 7">
          <a:extLst>
            <a:ext uri="{FF2B5EF4-FFF2-40B4-BE49-F238E27FC236}">
              <a16:creationId xmlns:a16="http://schemas.microsoft.com/office/drawing/2014/main" id="{00000000-0008-0000-0100-000071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114" name="Text Box 6">
          <a:extLst>
            <a:ext uri="{FF2B5EF4-FFF2-40B4-BE49-F238E27FC236}">
              <a16:creationId xmlns:a16="http://schemas.microsoft.com/office/drawing/2014/main" id="{00000000-0008-0000-0100-000072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115" name="Text Box 5">
          <a:extLst>
            <a:ext uri="{FF2B5EF4-FFF2-40B4-BE49-F238E27FC236}">
              <a16:creationId xmlns:a16="http://schemas.microsoft.com/office/drawing/2014/main" id="{00000000-0008-0000-0100-000073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195106"/>
    <xdr:sp macro="" textlink="">
      <xdr:nvSpPr>
        <xdr:cNvPr id="116" name="Text Box 6">
          <a:extLst>
            <a:ext uri="{FF2B5EF4-FFF2-40B4-BE49-F238E27FC236}">
              <a16:creationId xmlns:a16="http://schemas.microsoft.com/office/drawing/2014/main" id="{00000000-0008-0000-0100-000074000000}"/>
            </a:ext>
          </a:extLst>
        </xdr:cNvPr>
        <xdr:cNvSpPr txBox="1">
          <a:spLocks noChangeArrowheads="1"/>
        </xdr:cNvSpPr>
      </xdr:nvSpPr>
      <xdr:spPr bwMode="auto">
        <a:xfrm>
          <a:off x="1285875" y="28013025"/>
          <a:ext cx="76200" cy="195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38</xdr:row>
      <xdr:rowOff>0</xdr:rowOff>
    </xdr:from>
    <xdr:ext cx="76200" cy="1354818"/>
    <xdr:sp macro="" textlink="">
      <xdr:nvSpPr>
        <xdr:cNvPr id="117" name="Text Box 6">
          <a:extLst>
            <a:ext uri="{FF2B5EF4-FFF2-40B4-BE49-F238E27FC236}">
              <a16:creationId xmlns:a16="http://schemas.microsoft.com/office/drawing/2014/main" id="{00000000-0008-0000-0100-000075000000}"/>
            </a:ext>
          </a:extLst>
        </xdr:cNvPr>
        <xdr:cNvSpPr txBox="1">
          <a:spLocks noChangeArrowheads="1"/>
        </xdr:cNvSpPr>
      </xdr:nvSpPr>
      <xdr:spPr bwMode="auto">
        <a:xfrm>
          <a:off x="1308735" y="28013025"/>
          <a:ext cx="76200" cy="1354818"/>
        </a:xfrm>
        <a:prstGeom prst="rect">
          <a:avLst/>
        </a:prstGeom>
        <a:noFill/>
        <a:ln w="9525">
          <a:noFill/>
          <a:miter lim="800000"/>
          <a:headEnd/>
          <a:tailEnd/>
        </a:ln>
      </xdr:spPr>
    </xdr:sp>
    <xdr:clientData/>
  </xdr:oneCellAnchor>
  <xdr:oneCellAnchor>
    <xdr:from>
      <xdr:col>2</xdr:col>
      <xdr:colOff>838200</xdr:colOff>
      <xdr:row>38</xdr:row>
      <xdr:rowOff>0</xdr:rowOff>
    </xdr:from>
    <xdr:ext cx="76200" cy="200025"/>
    <xdr:sp macro="" textlink="">
      <xdr:nvSpPr>
        <xdr:cNvPr id="118" name="Text Box 6">
          <a:extLst>
            <a:ext uri="{FF2B5EF4-FFF2-40B4-BE49-F238E27FC236}">
              <a16:creationId xmlns:a16="http://schemas.microsoft.com/office/drawing/2014/main" id="{00000000-0008-0000-0100-000076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119" name="Text Box 6">
          <a:extLst>
            <a:ext uri="{FF2B5EF4-FFF2-40B4-BE49-F238E27FC236}">
              <a16:creationId xmlns:a16="http://schemas.microsoft.com/office/drawing/2014/main" id="{00000000-0008-0000-0100-000077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120" name="Text Box 6">
          <a:extLst>
            <a:ext uri="{FF2B5EF4-FFF2-40B4-BE49-F238E27FC236}">
              <a16:creationId xmlns:a16="http://schemas.microsoft.com/office/drawing/2014/main" id="{00000000-0008-0000-0100-000078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38</xdr:row>
      <xdr:rowOff>0</xdr:rowOff>
    </xdr:from>
    <xdr:ext cx="76200" cy="203835"/>
    <xdr:sp macro="" textlink="">
      <xdr:nvSpPr>
        <xdr:cNvPr id="121" name="Text Box 6">
          <a:extLst>
            <a:ext uri="{FF2B5EF4-FFF2-40B4-BE49-F238E27FC236}">
              <a16:creationId xmlns:a16="http://schemas.microsoft.com/office/drawing/2014/main" id="{00000000-0008-0000-0100-000079000000}"/>
            </a:ext>
          </a:extLst>
        </xdr:cNvPr>
        <xdr:cNvSpPr txBox="1">
          <a:spLocks noChangeArrowheads="1"/>
        </xdr:cNvSpPr>
      </xdr:nvSpPr>
      <xdr:spPr bwMode="auto">
        <a:xfrm>
          <a:off x="1308735" y="28013025"/>
          <a:ext cx="76200" cy="203835"/>
        </a:xfrm>
        <a:prstGeom prst="rect">
          <a:avLst/>
        </a:prstGeom>
        <a:noFill/>
        <a:ln w="9525">
          <a:noFill/>
          <a:miter lim="800000"/>
          <a:headEnd/>
          <a:tailEnd/>
        </a:ln>
      </xdr:spPr>
    </xdr:sp>
    <xdr:clientData/>
  </xdr:oneCellAnchor>
  <xdr:oneCellAnchor>
    <xdr:from>
      <xdr:col>2</xdr:col>
      <xdr:colOff>861060</xdr:colOff>
      <xdr:row>38</xdr:row>
      <xdr:rowOff>0</xdr:rowOff>
    </xdr:from>
    <xdr:ext cx="76200" cy="187325"/>
    <xdr:sp macro="" textlink="">
      <xdr:nvSpPr>
        <xdr:cNvPr id="122" name="Text Box 6">
          <a:extLst>
            <a:ext uri="{FF2B5EF4-FFF2-40B4-BE49-F238E27FC236}">
              <a16:creationId xmlns:a16="http://schemas.microsoft.com/office/drawing/2014/main" id="{00000000-0008-0000-0100-00007A000000}"/>
            </a:ext>
          </a:extLst>
        </xdr:cNvPr>
        <xdr:cNvSpPr txBox="1">
          <a:spLocks noChangeArrowheads="1"/>
        </xdr:cNvSpPr>
      </xdr:nvSpPr>
      <xdr:spPr bwMode="auto">
        <a:xfrm>
          <a:off x="1308735" y="28013025"/>
          <a:ext cx="76200" cy="187325"/>
        </a:xfrm>
        <a:prstGeom prst="rect">
          <a:avLst/>
        </a:prstGeom>
        <a:noFill/>
        <a:ln w="9525">
          <a:noFill/>
          <a:miter lim="800000"/>
          <a:headEnd/>
          <a:tailEnd/>
        </a:ln>
      </xdr:spPr>
    </xdr:sp>
    <xdr:clientData/>
  </xdr:oneCellAnchor>
  <xdr:oneCellAnchor>
    <xdr:from>
      <xdr:col>2</xdr:col>
      <xdr:colOff>838200</xdr:colOff>
      <xdr:row>182</xdr:row>
      <xdr:rowOff>0</xdr:rowOff>
    </xdr:from>
    <xdr:ext cx="76200" cy="157005"/>
    <xdr:sp macro="" textlink="">
      <xdr:nvSpPr>
        <xdr:cNvPr id="123" name="Text Box 3">
          <a:extLst>
            <a:ext uri="{FF2B5EF4-FFF2-40B4-BE49-F238E27FC236}">
              <a16:creationId xmlns:a16="http://schemas.microsoft.com/office/drawing/2014/main" id="{00000000-0008-0000-0100-00007B000000}"/>
            </a:ext>
          </a:extLst>
        </xdr:cNvPr>
        <xdr:cNvSpPr txBox="1">
          <a:spLocks noChangeArrowheads="1"/>
        </xdr:cNvSpPr>
      </xdr:nvSpPr>
      <xdr:spPr bwMode="auto">
        <a:xfrm>
          <a:off x="1285875" y="23000017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5"/>
    <xdr:sp macro="" textlink="">
      <xdr:nvSpPr>
        <xdr:cNvPr id="124" name="Text Box 5">
          <a:extLst>
            <a:ext uri="{FF2B5EF4-FFF2-40B4-BE49-F238E27FC236}">
              <a16:creationId xmlns:a16="http://schemas.microsoft.com/office/drawing/2014/main" id="{00000000-0008-0000-0100-00007C000000}"/>
            </a:ext>
          </a:extLst>
        </xdr:cNvPr>
        <xdr:cNvSpPr txBox="1">
          <a:spLocks noChangeArrowheads="1"/>
        </xdr:cNvSpPr>
      </xdr:nvSpPr>
      <xdr:spPr bwMode="auto">
        <a:xfrm>
          <a:off x="1285875" y="23000017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5"/>
    <xdr:sp macro="" textlink="">
      <xdr:nvSpPr>
        <xdr:cNvPr id="125" name="Text Box 6">
          <a:extLst>
            <a:ext uri="{FF2B5EF4-FFF2-40B4-BE49-F238E27FC236}">
              <a16:creationId xmlns:a16="http://schemas.microsoft.com/office/drawing/2014/main" id="{00000000-0008-0000-0100-00007D000000}"/>
            </a:ext>
          </a:extLst>
        </xdr:cNvPr>
        <xdr:cNvSpPr txBox="1">
          <a:spLocks noChangeArrowheads="1"/>
        </xdr:cNvSpPr>
      </xdr:nvSpPr>
      <xdr:spPr bwMode="auto">
        <a:xfrm>
          <a:off x="1285875" y="23000017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5"/>
    <xdr:sp macro="" textlink="">
      <xdr:nvSpPr>
        <xdr:cNvPr id="126" name="Text Box 7">
          <a:extLst>
            <a:ext uri="{FF2B5EF4-FFF2-40B4-BE49-F238E27FC236}">
              <a16:creationId xmlns:a16="http://schemas.microsoft.com/office/drawing/2014/main" id="{00000000-0008-0000-0100-00007E000000}"/>
            </a:ext>
          </a:extLst>
        </xdr:cNvPr>
        <xdr:cNvSpPr txBox="1">
          <a:spLocks noChangeArrowheads="1"/>
        </xdr:cNvSpPr>
      </xdr:nvSpPr>
      <xdr:spPr bwMode="auto">
        <a:xfrm>
          <a:off x="1285875" y="23000017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5"/>
    <xdr:sp macro="" textlink="">
      <xdr:nvSpPr>
        <xdr:cNvPr id="127" name="Text Box 8">
          <a:extLst>
            <a:ext uri="{FF2B5EF4-FFF2-40B4-BE49-F238E27FC236}">
              <a16:creationId xmlns:a16="http://schemas.microsoft.com/office/drawing/2014/main" id="{00000000-0008-0000-0100-00007F000000}"/>
            </a:ext>
          </a:extLst>
        </xdr:cNvPr>
        <xdr:cNvSpPr txBox="1">
          <a:spLocks noChangeArrowheads="1"/>
        </xdr:cNvSpPr>
      </xdr:nvSpPr>
      <xdr:spPr bwMode="auto">
        <a:xfrm>
          <a:off x="1285875" y="230000175"/>
          <a:ext cx="76200" cy="1570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8874"/>
    <xdr:sp macro="" textlink="">
      <xdr:nvSpPr>
        <xdr:cNvPr id="128" name="Text Box 3">
          <a:extLst>
            <a:ext uri="{FF2B5EF4-FFF2-40B4-BE49-F238E27FC236}">
              <a16:creationId xmlns:a16="http://schemas.microsoft.com/office/drawing/2014/main" id="{00000000-0008-0000-0100-000080000000}"/>
            </a:ext>
          </a:extLst>
        </xdr:cNvPr>
        <xdr:cNvSpPr txBox="1">
          <a:spLocks noChangeArrowheads="1"/>
        </xdr:cNvSpPr>
      </xdr:nvSpPr>
      <xdr:spPr bwMode="auto">
        <a:xfrm>
          <a:off x="1285875" y="230000175"/>
          <a:ext cx="76200" cy="19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8874"/>
    <xdr:sp macro="" textlink="">
      <xdr:nvSpPr>
        <xdr:cNvPr id="129" name="Text Box 5">
          <a:extLst>
            <a:ext uri="{FF2B5EF4-FFF2-40B4-BE49-F238E27FC236}">
              <a16:creationId xmlns:a16="http://schemas.microsoft.com/office/drawing/2014/main" id="{00000000-0008-0000-0100-000081000000}"/>
            </a:ext>
          </a:extLst>
        </xdr:cNvPr>
        <xdr:cNvSpPr txBox="1">
          <a:spLocks noChangeArrowheads="1"/>
        </xdr:cNvSpPr>
      </xdr:nvSpPr>
      <xdr:spPr bwMode="auto">
        <a:xfrm>
          <a:off x="1285875" y="230000175"/>
          <a:ext cx="76200" cy="19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8874"/>
    <xdr:sp macro="" textlink="">
      <xdr:nvSpPr>
        <xdr:cNvPr id="130" name="Text Box 6">
          <a:extLst>
            <a:ext uri="{FF2B5EF4-FFF2-40B4-BE49-F238E27FC236}">
              <a16:creationId xmlns:a16="http://schemas.microsoft.com/office/drawing/2014/main" id="{00000000-0008-0000-0100-000082000000}"/>
            </a:ext>
          </a:extLst>
        </xdr:cNvPr>
        <xdr:cNvSpPr txBox="1">
          <a:spLocks noChangeArrowheads="1"/>
        </xdr:cNvSpPr>
      </xdr:nvSpPr>
      <xdr:spPr bwMode="auto">
        <a:xfrm>
          <a:off x="1285875" y="230000175"/>
          <a:ext cx="76200" cy="19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8874"/>
    <xdr:sp macro="" textlink="">
      <xdr:nvSpPr>
        <xdr:cNvPr id="131" name="Text Box 7">
          <a:extLst>
            <a:ext uri="{FF2B5EF4-FFF2-40B4-BE49-F238E27FC236}">
              <a16:creationId xmlns:a16="http://schemas.microsoft.com/office/drawing/2014/main" id="{00000000-0008-0000-0100-000083000000}"/>
            </a:ext>
          </a:extLst>
        </xdr:cNvPr>
        <xdr:cNvSpPr txBox="1">
          <a:spLocks noChangeArrowheads="1"/>
        </xdr:cNvSpPr>
      </xdr:nvSpPr>
      <xdr:spPr bwMode="auto">
        <a:xfrm>
          <a:off x="1285875" y="230000175"/>
          <a:ext cx="76200" cy="19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98874"/>
    <xdr:sp macro="" textlink="">
      <xdr:nvSpPr>
        <xdr:cNvPr id="132" name="Text Box 8">
          <a:extLst>
            <a:ext uri="{FF2B5EF4-FFF2-40B4-BE49-F238E27FC236}">
              <a16:creationId xmlns:a16="http://schemas.microsoft.com/office/drawing/2014/main" id="{00000000-0008-0000-0100-000084000000}"/>
            </a:ext>
          </a:extLst>
        </xdr:cNvPr>
        <xdr:cNvSpPr txBox="1">
          <a:spLocks noChangeArrowheads="1"/>
        </xdr:cNvSpPr>
      </xdr:nvSpPr>
      <xdr:spPr bwMode="auto">
        <a:xfrm>
          <a:off x="1285875" y="230000175"/>
          <a:ext cx="76200" cy="19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182</xdr:row>
      <xdr:rowOff>0</xdr:rowOff>
    </xdr:from>
    <xdr:ext cx="76200" cy="219849"/>
    <xdr:sp macro="" textlink="">
      <xdr:nvSpPr>
        <xdr:cNvPr id="133" name="Text Box 6">
          <a:extLst>
            <a:ext uri="{FF2B5EF4-FFF2-40B4-BE49-F238E27FC236}">
              <a16:creationId xmlns:a16="http://schemas.microsoft.com/office/drawing/2014/main" id="{00000000-0008-0000-0100-000085000000}"/>
            </a:ext>
          </a:extLst>
        </xdr:cNvPr>
        <xdr:cNvSpPr txBox="1">
          <a:spLocks noChangeArrowheads="1"/>
        </xdr:cNvSpPr>
      </xdr:nvSpPr>
      <xdr:spPr bwMode="auto">
        <a:xfrm>
          <a:off x="1308735" y="230000175"/>
          <a:ext cx="76200" cy="219849"/>
        </a:xfrm>
        <a:prstGeom prst="rect">
          <a:avLst/>
        </a:prstGeom>
        <a:noFill/>
        <a:ln w="9525">
          <a:noFill/>
          <a:miter lim="800000"/>
          <a:headEnd/>
          <a:tailEnd/>
        </a:ln>
      </xdr:spPr>
    </xdr:sp>
    <xdr:clientData/>
  </xdr:oneCellAnchor>
  <xdr:oneCellAnchor>
    <xdr:from>
      <xdr:col>2</xdr:col>
      <xdr:colOff>861060</xdr:colOff>
      <xdr:row>182</xdr:row>
      <xdr:rowOff>0</xdr:rowOff>
    </xdr:from>
    <xdr:ext cx="76200" cy="690845"/>
    <xdr:sp macro="" textlink="">
      <xdr:nvSpPr>
        <xdr:cNvPr id="134" name="Text Box 6">
          <a:extLst>
            <a:ext uri="{FF2B5EF4-FFF2-40B4-BE49-F238E27FC236}">
              <a16:creationId xmlns:a16="http://schemas.microsoft.com/office/drawing/2014/main" id="{00000000-0008-0000-0100-000086000000}"/>
            </a:ext>
          </a:extLst>
        </xdr:cNvPr>
        <xdr:cNvSpPr txBox="1">
          <a:spLocks noChangeArrowheads="1"/>
        </xdr:cNvSpPr>
      </xdr:nvSpPr>
      <xdr:spPr bwMode="auto">
        <a:xfrm>
          <a:off x="1308735" y="230000175"/>
          <a:ext cx="76200" cy="690845"/>
        </a:xfrm>
        <a:prstGeom prst="rect">
          <a:avLst/>
        </a:prstGeom>
        <a:noFill/>
        <a:ln w="9525">
          <a:noFill/>
          <a:miter lim="800000"/>
          <a:headEnd/>
          <a:tailEnd/>
        </a:ln>
      </xdr:spPr>
    </xdr:sp>
    <xdr:clientData/>
  </xdr:oneCellAnchor>
  <xdr:oneCellAnchor>
    <xdr:from>
      <xdr:col>2</xdr:col>
      <xdr:colOff>861060</xdr:colOff>
      <xdr:row>182</xdr:row>
      <xdr:rowOff>0</xdr:rowOff>
    </xdr:from>
    <xdr:ext cx="76200" cy="690845"/>
    <xdr:sp macro="" textlink="">
      <xdr:nvSpPr>
        <xdr:cNvPr id="135" name="Text Box 6">
          <a:extLst>
            <a:ext uri="{FF2B5EF4-FFF2-40B4-BE49-F238E27FC236}">
              <a16:creationId xmlns:a16="http://schemas.microsoft.com/office/drawing/2014/main" id="{00000000-0008-0000-0100-000087000000}"/>
            </a:ext>
          </a:extLst>
        </xdr:cNvPr>
        <xdr:cNvSpPr txBox="1">
          <a:spLocks noChangeArrowheads="1"/>
        </xdr:cNvSpPr>
      </xdr:nvSpPr>
      <xdr:spPr bwMode="auto">
        <a:xfrm>
          <a:off x="1308735" y="230000175"/>
          <a:ext cx="76200" cy="690845"/>
        </a:xfrm>
        <a:prstGeom prst="rect">
          <a:avLst/>
        </a:prstGeom>
        <a:noFill/>
        <a:ln w="9525">
          <a:noFill/>
          <a:miter lim="800000"/>
          <a:headEnd/>
          <a:tailEnd/>
        </a:ln>
      </xdr:spPr>
    </xdr:sp>
    <xdr:clientData/>
  </xdr:oneCellAnchor>
  <xdr:oneCellAnchor>
    <xdr:from>
      <xdr:col>2</xdr:col>
      <xdr:colOff>861060</xdr:colOff>
      <xdr:row>182</xdr:row>
      <xdr:rowOff>0</xdr:rowOff>
    </xdr:from>
    <xdr:ext cx="76200" cy="683225"/>
    <xdr:sp macro="" textlink="">
      <xdr:nvSpPr>
        <xdr:cNvPr id="136" name="Text Box 6">
          <a:extLst>
            <a:ext uri="{FF2B5EF4-FFF2-40B4-BE49-F238E27FC236}">
              <a16:creationId xmlns:a16="http://schemas.microsoft.com/office/drawing/2014/main" id="{00000000-0008-0000-0100-000088000000}"/>
            </a:ext>
          </a:extLst>
        </xdr:cNvPr>
        <xdr:cNvSpPr txBox="1">
          <a:spLocks noChangeArrowheads="1"/>
        </xdr:cNvSpPr>
      </xdr:nvSpPr>
      <xdr:spPr bwMode="auto">
        <a:xfrm>
          <a:off x="1308735" y="230000175"/>
          <a:ext cx="76200" cy="683225"/>
        </a:xfrm>
        <a:prstGeom prst="rect">
          <a:avLst/>
        </a:prstGeom>
        <a:noFill/>
        <a:ln w="9525">
          <a:noFill/>
          <a:miter lim="800000"/>
          <a:headEnd/>
          <a:tailEnd/>
        </a:ln>
      </xdr:spPr>
    </xdr:sp>
    <xdr:clientData/>
  </xdr:oneCellAnchor>
  <xdr:oneCellAnchor>
    <xdr:from>
      <xdr:col>2</xdr:col>
      <xdr:colOff>861060</xdr:colOff>
      <xdr:row>182</xdr:row>
      <xdr:rowOff>0</xdr:rowOff>
    </xdr:from>
    <xdr:ext cx="76200" cy="217966"/>
    <xdr:sp macro="" textlink="">
      <xdr:nvSpPr>
        <xdr:cNvPr id="137" name="Text Box 6">
          <a:extLst>
            <a:ext uri="{FF2B5EF4-FFF2-40B4-BE49-F238E27FC236}">
              <a16:creationId xmlns:a16="http://schemas.microsoft.com/office/drawing/2014/main" id="{00000000-0008-0000-0100-000089000000}"/>
            </a:ext>
          </a:extLst>
        </xdr:cNvPr>
        <xdr:cNvSpPr txBox="1">
          <a:spLocks noChangeArrowheads="1"/>
        </xdr:cNvSpPr>
      </xdr:nvSpPr>
      <xdr:spPr bwMode="auto">
        <a:xfrm>
          <a:off x="1308735" y="230000175"/>
          <a:ext cx="76200" cy="217966"/>
        </a:xfrm>
        <a:prstGeom prst="rect">
          <a:avLst/>
        </a:prstGeom>
        <a:noFill/>
        <a:ln w="9525">
          <a:noFill/>
          <a:miter lim="800000"/>
          <a:headEnd/>
          <a:tailEnd/>
        </a:ln>
      </xdr:spPr>
    </xdr:sp>
    <xdr:clientData/>
  </xdr:oneCellAnchor>
  <xdr:oneCellAnchor>
    <xdr:from>
      <xdr:col>2</xdr:col>
      <xdr:colOff>861060</xdr:colOff>
      <xdr:row>182</xdr:row>
      <xdr:rowOff>0</xdr:rowOff>
    </xdr:from>
    <xdr:ext cx="76200" cy="1183884"/>
    <xdr:sp macro="" textlink="">
      <xdr:nvSpPr>
        <xdr:cNvPr id="138" name="Text Box 6">
          <a:extLst>
            <a:ext uri="{FF2B5EF4-FFF2-40B4-BE49-F238E27FC236}">
              <a16:creationId xmlns:a16="http://schemas.microsoft.com/office/drawing/2014/main" id="{00000000-0008-0000-0100-00008A000000}"/>
            </a:ext>
          </a:extLst>
        </xdr:cNvPr>
        <xdr:cNvSpPr txBox="1">
          <a:spLocks noChangeArrowheads="1"/>
        </xdr:cNvSpPr>
      </xdr:nvSpPr>
      <xdr:spPr bwMode="auto">
        <a:xfrm>
          <a:off x="1308735" y="230000175"/>
          <a:ext cx="76200" cy="1183884"/>
        </a:xfrm>
        <a:prstGeom prst="rect">
          <a:avLst/>
        </a:prstGeom>
        <a:noFill/>
        <a:ln w="9525">
          <a:noFill/>
          <a:miter lim="800000"/>
          <a:headEnd/>
          <a:tailEnd/>
        </a:ln>
      </xdr:spPr>
    </xdr:sp>
    <xdr:clientData/>
  </xdr:oneCellAnchor>
  <xdr:oneCellAnchor>
    <xdr:from>
      <xdr:col>2</xdr:col>
      <xdr:colOff>861060</xdr:colOff>
      <xdr:row>182</xdr:row>
      <xdr:rowOff>0</xdr:rowOff>
    </xdr:from>
    <xdr:ext cx="76200" cy="1183884"/>
    <xdr:sp macro="" textlink="">
      <xdr:nvSpPr>
        <xdr:cNvPr id="139" name="Text Box 6">
          <a:extLst>
            <a:ext uri="{FF2B5EF4-FFF2-40B4-BE49-F238E27FC236}">
              <a16:creationId xmlns:a16="http://schemas.microsoft.com/office/drawing/2014/main" id="{00000000-0008-0000-0100-00008B000000}"/>
            </a:ext>
          </a:extLst>
        </xdr:cNvPr>
        <xdr:cNvSpPr txBox="1">
          <a:spLocks noChangeArrowheads="1"/>
        </xdr:cNvSpPr>
      </xdr:nvSpPr>
      <xdr:spPr bwMode="auto">
        <a:xfrm>
          <a:off x="1308735" y="230000175"/>
          <a:ext cx="76200" cy="1183884"/>
        </a:xfrm>
        <a:prstGeom prst="rect">
          <a:avLst/>
        </a:prstGeom>
        <a:noFill/>
        <a:ln w="9525">
          <a:noFill/>
          <a:miter lim="800000"/>
          <a:headEnd/>
          <a:tailEnd/>
        </a:ln>
      </xdr:spPr>
    </xdr:sp>
    <xdr:clientData/>
  </xdr:oneCellAnchor>
  <xdr:oneCellAnchor>
    <xdr:from>
      <xdr:col>2</xdr:col>
      <xdr:colOff>861060</xdr:colOff>
      <xdr:row>182</xdr:row>
      <xdr:rowOff>0</xdr:rowOff>
    </xdr:from>
    <xdr:ext cx="76200" cy="1183884"/>
    <xdr:sp macro="" textlink="">
      <xdr:nvSpPr>
        <xdr:cNvPr id="140" name="Text Box 6">
          <a:extLst>
            <a:ext uri="{FF2B5EF4-FFF2-40B4-BE49-F238E27FC236}">
              <a16:creationId xmlns:a16="http://schemas.microsoft.com/office/drawing/2014/main" id="{00000000-0008-0000-0100-00008C000000}"/>
            </a:ext>
          </a:extLst>
        </xdr:cNvPr>
        <xdr:cNvSpPr txBox="1">
          <a:spLocks noChangeArrowheads="1"/>
        </xdr:cNvSpPr>
      </xdr:nvSpPr>
      <xdr:spPr bwMode="auto">
        <a:xfrm>
          <a:off x="1308735" y="230000175"/>
          <a:ext cx="76200" cy="1183884"/>
        </a:xfrm>
        <a:prstGeom prst="rect">
          <a:avLst/>
        </a:prstGeom>
        <a:noFill/>
        <a:ln w="9525">
          <a:noFill/>
          <a:miter lim="800000"/>
          <a:headEnd/>
          <a:tailEnd/>
        </a:ln>
      </xdr:spPr>
    </xdr:sp>
    <xdr:clientData/>
  </xdr:oneCellAnchor>
  <xdr:oneCellAnchor>
    <xdr:from>
      <xdr:col>2</xdr:col>
      <xdr:colOff>861060</xdr:colOff>
      <xdr:row>182</xdr:row>
      <xdr:rowOff>0</xdr:rowOff>
    </xdr:from>
    <xdr:ext cx="76200" cy="217966"/>
    <xdr:sp macro="" textlink="">
      <xdr:nvSpPr>
        <xdr:cNvPr id="141" name="Text Box 6">
          <a:extLst>
            <a:ext uri="{FF2B5EF4-FFF2-40B4-BE49-F238E27FC236}">
              <a16:creationId xmlns:a16="http://schemas.microsoft.com/office/drawing/2014/main" id="{00000000-0008-0000-0100-00008D000000}"/>
            </a:ext>
          </a:extLst>
        </xdr:cNvPr>
        <xdr:cNvSpPr txBox="1">
          <a:spLocks noChangeArrowheads="1"/>
        </xdr:cNvSpPr>
      </xdr:nvSpPr>
      <xdr:spPr bwMode="auto">
        <a:xfrm>
          <a:off x="1308735" y="230000175"/>
          <a:ext cx="76200" cy="21796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2" name="Text Box 6">
          <a:extLst>
            <a:ext uri="{FF2B5EF4-FFF2-40B4-BE49-F238E27FC236}">
              <a16:creationId xmlns:a16="http://schemas.microsoft.com/office/drawing/2014/main" id="{00000000-0008-0000-0100-00008E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3" name="Text Box 6">
          <a:extLst>
            <a:ext uri="{FF2B5EF4-FFF2-40B4-BE49-F238E27FC236}">
              <a16:creationId xmlns:a16="http://schemas.microsoft.com/office/drawing/2014/main" id="{00000000-0008-0000-0100-00008F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4" name="Text Box 6">
          <a:extLst>
            <a:ext uri="{FF2B5EF4-FFF2-40B4-BE49-F238E27FC236}">
              <a16:creationId xmlns:a16="http://schemas.microsoft.com/office/drawing/2014/main" id="{00000000-0008-0000-0100-000090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72633"/>
    <xdr:sp macro="" textlink="">
      <xdr:nvSpPr>
        <xdr:cNvPr id="145" name="Text Box 6">
          <a:extLst>
            <a:ext uri="{FF2B5EF4-FFF2-40B4-BE49-F238E27FC236}">
              <a16:creationId xmlns:a16="http://schemas.microsoft.com/office/drawing/2014/main" id="{00000000-0008-0000-0100-000091000000}"/>
            </a:ext>
          </a:extLst>
        </xdr:cNvPr>
        <xdr:cNvSpPr txBox="1">
          <a:spLocks noChangeArrowheads="1"/>
        </xdr:cNvSpPr>
      </xdr:nvSpPr>
      <xdr:spPr bwMode="auto">
        <a:xfrm>
          <a:off x="1308735" y="230000175"/>
          <a:ext cx="76200" cy="972633"/>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6" name="Text Box 6">
          <a:extLst>
            <a:ext uri="{FF2B5EF4-FFF2-40B4-BE49-F238E27FC236}">
              <a16:creationId xmlns:a16="http://schemas.microsoft.com/office/drawing/2014/main" id="{00000000-0008-0000-0100-000092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7" name="Text Box 6">
          <a:extLst>
            <a:ext uri="{FF2B5EF4-FFF2-40B4-BE49-F238E27FC236}">
              <a16:creationId xmlns:a16="http://schemas.microsoft.com/office/drawing/2014/main" id="{00000000-0008-0000-0100-000093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861060</xdr:colOff>
      <xdr:row>182</xdr:row>
      <xdr:rowOff>0</xdr:rowOff>
    </xdr:from>
    <xdr:ext cx="76200" cy="956436"/>
    <xdr:sp macro="" textlink="">
      <xdr:nvSpPr>
        <xdr:cNvPr id="148" name="Text Box 6">
          <a:extLst>
            <a:ext uri="{FF2B5EF4-FFF2-40B4-BE49-F238E27FC236}">
              <a16:creationId xmlns:a16="http://schemas.microsoft.com/office/drawing/2014/main" id="{00000000-0008-0000-0100-000094000000}"/>
            </a:ext>
          </a:extLst>
        </xdr:cNvPr>
        <xdr:cNvSpPr txBox="1">
          <a:spLocks noChangeArrowheads="1"/>
        </xdr:cNvSpPr>
      </xdr:nvSpPr>
      <xdr:spPr bwMode="auto">
        <a:xfrm>
          <a:off x="1308735" y="230000175"/>
          <a:ext cx="76200" cy="956436"/>
        </a:xfrm>
        <a:prstGeom prst="rect">
          <a:avLst/>
        </a:prstGeom>
        <a:noFill/>
        <a:ln w="9525">
          <a:noFill/>
          <a:miter lim="800000"/>
          <a:headEnd/>
          <a:tailEnd/>
        </a:ln>
      </xdr:spPr>
    </xdr:sp>
    <xdr:clientData/>
  </xdr:oneCellAnchor>
  <xdr:oneCellAnchor>
    <xdr:from>
      <xdr:col>2</xdr:col>
      <xdr:colOff>838200</xdr:colOff>
      <xdr:row>182</xdr:row>
      <xdr:rowOff>0</xdr:rowOff>
    </xdr:from>
    <xdr:ext cx="76200" cy="200025"/>
    <xdr:sp macro="" textlink="">
      <xdr:nvSpPr>
        <xdr:cNvPr id="149" name="Text Box 5">
          <a:extLst>
            <a:ext uri="{FF2B5EF4-FFF2-40B4-BE49-F238E27FC236}">
              <a16:creationId xmlns:a16="http://schemas.microsoft.com/office/drawing/2014/main" id="{00000000-0008-0000-0100-000095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80975"/>
    <xdr:sp macro="" textlink="">
      <xdr:nvSpPr>
        <xdr:cNvPr id="150" name="Text Box 6">
          <a:extLst>
            <a:ext uri="{FF2B5EF4-FFF2-40B4-BE49-F238E27FC236}">
              <a16:creationId xmlns:a16="http://schemas.microsoft.com/office/drawing/2014/main" id="{00000000-0008-0000-0100-000096000000}"/>
            </a:ext>
          </a:extLst>
        </xdr:cNvPr>
        <xdr:cNvSpPr txBox="1">
          <a:spLocks noChangeArrowheads="1"/>
        </xdr:cNvSpPr>
      </xdr:nvSpPr>
      <xdr:spPr bwMode="auto">
        <a:xfrm>
          <a:off x="1285875" y="2300001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51" name="Text Box 7">
          <a:extLst>
            <a:ext uri="{FF2B5EF4-FFF2-40B4-BE49-F238E27FC236}">
              <a16:creationId xmlns:a16="http://schemas.microsoft.com/office/drawing/2014/main" id="{00000000-0008-0000-0100-000097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52" name="Text Box 6">
          <a:extLst>
            <a:ext uri="{FF2B5EF4-FFF2-40B4-BE49-F238E27FC236}">
              <a16:creationId xmlns:a16="http://schemas.microsoft.com/office/drawing/2014/main" id="{00000000-0008-0000-0100-000098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53" name="Text Box 5">
          <a:extLst>
            <a:ext uri="{FF2B5EF4-FFF2-40B4-BE49-F238E27FC236}">
              <a16:creationId xmlns:a16="http://schemas.microsoft.com/office/drawing/2014/main" id="{00000000-0008-0000-0100-000099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54" name="Text Box 7">
          <a:extLst>
            <a:ext uri="{FF2B5EF4-FFF2-40B4-BE49-F238E27FC236}">
              <a16:creationId xmlns:a16="http://schemas.microsoft.com/office/drawing/2014/main" id="{00000000-0008-0000-0100-00009A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55" name="Text Box 6">
          <a:extLst>
            <a:ext uri="{FF2B5EF4-FFF2-40B4-BE49-F238E27FC236}">
              <a16:creationId xmlns:a16="http://schemas.microsoft.com/office/drawing/2014/main" id="{00000000-0008-0000-0100-00009B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56" name="Text Box 7">
          <a:extLst>
            <a:ext uri="{FF2B5EF4-FFF2-40B4-BE49-F238E27FC236}">
              <a16:creationId xmlns:a16="http://schemas.microsoft.com/office/drawing/2014/main" id="{00000000-0008-0000-0100-00009C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57" name="Text Box 6">
          <a:extLst>
            <a:ext uri="{FF2B5EF4-FFF2-40B4-BE49-F238E27FC236}">
              <a16:creationId xmlns:a16="http://schemas.microsoft.com/office/drawing/2014/main" id="{00000000-0008-0000-0100-00009D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58" name="Text Box 5">
          <a:extLst>
            <a:ext uri="{FF2B5EF4-FFF2-40B4-BE49-F238E27FC236}">
              <a16:creationId xmlns:a16="http://schemas.microsoft.com/office/drawing/2014/main" id="{00000000-0008-0000-0100-00009E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59" name="Text Box 7">
          <a:extLst>
            <a:ext uri="{FF2B5EF4-FFF2-40B4-BE49-F238E27FC236}">
              <a16:creationId xmlns:a16="http://schemas.microsoft.com/office/drawing/2014/main" id="{00000000-0008-0000-0100-00009F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60" name="Text Box 6">
          <a:extLst>
            <a:ext uri="{FF2B5EF4-FFF2-40B4-BE49-F238E27FC236}">
              <a16:creationId xmlns:a16="http://schemas.microsoft.com/office/drawing/2014/main" id="{00000000-0008-0000-0100-0000A0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61" name="Text Box 7">
          <a:extLst>
            <a:ext uri="{FF2B5EF4-FFF2-40B4-BE49-F238E27FC236}">
              <a16:creationId xmlns:a16="http://schemas.microsoft.com/office/drawing/2014/main" id="{00000000-0008-0000-0100-0000A1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62" name="Text Box 6">
          <a:extLst>
            <a:ext uri="{FF2B5EF4-FFF2-40B4-BE49-F238E27FC236}">
              <a16:creationId xmlns:a16="http://schemas.microsoft.com/office/drawing/2014/main" id="{00000000-0008-0000-0100-0000A2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63" name="Text Box 7">
          <a:extLst>
            <a:ext uri="{FF2B5EF4-FFF2-40B4-BE49-F238E27FC236}">
              <a16:creationId xmlns:a16="http://schemas.microsoft.com/office/drawing/2014/main" id="{00000000-0008-0000-0100-0000A3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64" name="Text Box 6">
          <a:extLst>
            <a:ext uri="{FF2B5EF4-FFF2-40B4-BE49-F238E27FC236}">
              <a16:creationId xmlns:a16="http://schemas.microsoft.com/office/drawing/2014/main" id="{00000000-0008-0000-0100-0000A4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65" name="Text Box 5">
          <a:extLst>
            <a:ext uri="{FF2B5EF4-FFF2-40B4-BE49-F238E27FC236}">
              <a16:creationId xmlns:a16="http://schemas.microsoft.com/office/drawing/2014/main" id="{00000000-0008-0000-0100-0000A5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66" name="Text Box 7">
          <a:extLst>
            <a:ext uri="{FF2B5EF4-FFF2-40B4-BE49-F238E27FC236}">
              <a16:creationId xmlns:a16="http://schemas.microsoft.com/office/drawing/2014/main" id="{00000000-0008-0000-0100-0000A6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67" name="Text Box 6">
          <a:extLst>
            <a:ext uri="{FF2B5EF4-FFF2-40B4-BE49-F238E27FC236}">
              <a16:creationId xmlns:a16="http://schemas.microsoft.com/office/drawing/2014/main" id="{00000000-0008-0000-0100-0000A7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68" name="Text Box 7">
          <a:extLst>
            <a:ext uri="{FF2B5EF4-FFF2-40B4-BE49-F238E27FC236}">
              <a16:creationId xmlns:a16="http://schemas.microsoft.com/office/drawing/2014/main" id="{00000000-0008-0000-0100-0000A8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69" name="Text Box 6">
          <a:extLst>
            <a:ext uri="{FF2B5EF4-FFF2-40B4-BE49-F238E27FC236}">
              <a16:creationId xmlns:a16="http://schemas.microsoft.com/office/drawing/2014/main" id="{00000000-0008-0000-0100-0000A9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70" name="Text Box 7">
          <a:extLst>
            <a:ext uri="{FF2B5EF4-FFF2-40B4-BE49-F238E27FC236}">
              <a16:creationId xmlns:a16="http://schemas.microsoft.com/office/drawing/2014/main" id="{00000000-0008-0000-0100-0000AA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71" name="Text Box 6">
          <a:extLst>
            <a:ext uri="{FF2B5EF4-FFF2-40B4-BE49-F238E27FC236}">
              <a16:creationId xmlns:a16="http://schemas.microsoft.com/office/drawing/2014/main" id="{00000000-0008-0000-0100-0000AB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72" name="Text Box 7">
          <a:extLst>
            <a:ext uri="{FF2B5EF4-FFF2-40B4-BE49-F238E27FC236}">
              <a16:creationId xmlns:a16="http://schemas.microsoft.com/office/drawing/2014/main" id="{00000000-0008-0000-0100-0000AC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73" name="Text Box 6">
          <a:extLst>
            <a:ext uri="{FF2B5EF4-FFF2-40B4-BE49-F238E27FC236}">
              <a16:creationId xmlns:a16="http://schemas.microsoft.com/office/drawing/2014/main" id="{00000000-0008-0000-0100-0000AD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74" name="Text Box 5">
          <a:extLst>
            <a:ext uri="{FF2B5EF4-FFF2-40B4-BE49-F238E27FC236}">
              <a16:creationId xmlns:a16="http://schemas.microsoft.com/office/drawing/2014/main" id="{00000000-0008-0000-0100-0000AE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75" name="Text Box 7">
          <a:extLst>
            <a:ext uri="{FF2B5EF4-FFF2-40B4-BE49-F238E27FC236}">
              <a16:creationId xmlns:a16="http://schemas.microsoft.com/office/drawing/2014/main" id="{00000000-0008-0000-0100-0000AF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76" name="Text Box 6">
          <a:extLst>
            <a:ext uri="{FF2B5EF4-FFF2-40B4-BE49-F238E27FC236}">
              <a16:creationId xmlns:a16="http://schemas.microsoft.com/office/drawing/2014/main" id="{00000000-0008-0000-0100-0000B0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77" name="Text Box 7">
          <a:extLst>
            <a:ext uri="{FF2B5EF4-FFF2-40B4-BE49-F238E27FC236}">
              <a16:creationId xmlns:a16="http://schemas.microsoft.com/office/drawing/2014/main" id="{00000000-0008-0000-0100-0000B1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78" name="Text Box 6">
          <a:extLst>
            <a:ext uri="{FF2B5EF4-FFF2-40B4-BE49-F238E27FC236}">
              <a16:creationId xmlns:a16="http://schemas.microsoft.com/office/drawing/2014/main" id="{00000000-0008-0000-0100-0000B2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79" name="Text Box 7">
          <a:extLst>
            <a:ext uri="{FF2B5EF4-FFF2-40B4-BE49-F238E27FC236}">
              <a16:creationId xmlns:a16="http://schemas.microsoft.com/office/drawing/2014/main" id="{00000000-0008-0000-0100-0000B3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80" name="Text Box 6">
          <a:extLst>
            <a:ext uri="{FF2B5EF4-FFF2-40B4-BE49-F238E27FC236}">
              <a16:creationId xmlns:a16="http://schemas.microsoft.com/office/drawing/2014/main" id="{00000000-0008-0000-0100-0000B4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81" name="Text Box 7">
          <a:extLst>
            <a:ext uri="{FF2B5EF4-FFF2-40B4-BE49-F238E27FC236}">
              <a16:creationId xmlns:a16="http://schemas.microsoft.com/office/drawing/2014/main" id="{00000000-0008-0000-0100-0000B5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82" name="Text Box 6">
          <a:extLst>
            <a:ext uri="{FF2B5EF4-FFF2-40B4-BE49-F238E27FC236}">
              <a16:creationId xmlns:a16="http://schemas.microsoft.com/office/drawing/2014/main" id="{00000000-0008-0000-0100-0000B6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83" name="Text Box 7">
          <a:extLst>
            <a:ext uri="{FF2B5EF4-FFF2-40B4-BE49-F238E27FC236}">
              <a16:creationId xmlns:a16="http://schemas.microsoft.com/office/drawing/2014/main" id="{00000000-0008-0000-0100-0000B7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84" name="Text Box 6">
          <a:extLst>
            <a:ext uri="{FF2B5EF4-FFF2-40B4-BE49-F238E27FC236}">
              <a16:creationId xmlns:a16="http://schemas.microsoft.com/office/drawing/2014/main" id="{00000000-0008-0000-0100-0000B8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85" name="Text Box 5">
          <a:extLst>
            <a:ext uri="{FF2B5EF4-FFF2-40B4-BE49-F238E27FC236}">
              <a16:creationId xmlns:a16="http://schemas.microsoft.com/office/drawing/2014/main" id="{00000000-0008-0000-0100-0000B9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86" name="Text Box 7">
          <a:extLst>
            <a:ext uri="{FF2B5EF4-FFF2-40B4-BE49-F238E27FC236}">
              <a16:creationId xmlns:a16="http://schemas.microsoft.com/office/drawing/2014/main" id="{00000000-0008-0000-0100-0000BA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87" name="Text Box 6">
          <a:extLst>
            <a:ext uri="{FF2B5EF4-FFF2-40B4-BE49-F238E27FC236}">
              <a16:creationId xmlns:a16="http://schemas.microsoft.com/office/drawing/2014/main" id="{00000000-0008-0000-0100-0000BB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88" name="Text Box 7">
          <a:extLst>
            <a:ext uri="{FF2B5EF4-FFF2-40B4-BE49-F238E27FC236}">
              <a16:creationId xmlns:a16="http://schemas.microsoft.com/office/drawing/2014/main" id="{00000000-0008-0000-0100-0000BC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89" name="Text Box 6">
          <a:extLst>
            <a:ext uri="{FF2B5EF4-FFF2-40B4-BE49-F238E27FC236}">
              <a16:creationId xmlns:a16="http://schemas.microsoft.com/office/drawing/2014/main" id="{00000000-0008-0000-0100-0000BD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90" name="Text Box 7">
          <a:extLst>
            <a:ext uri="{FF2B5EF4-FFF2-40B4-BE49-F238E27FC236}">
              <a16:creationId xmlns:a16="http://schemas.microsoft.com/office/drawing/2014/main" id="{00000000-0008-0000-0100-0000BE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91" name="Text Box 6">
          <a:extLst>
            <a:ext uri="{FF2B5EF4-FFF2-40B4-BE49-F238E27FC236}">
              <a16:creationId xmlns:a16="http://schemas.microsoft.com/office/drawing/2014/main" id="{00000000-0008-0000-0100-0000BF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92" name="Text Box 7">
          <a:extLst>
            <a:ext uri="{FF2B5EF4-FFF2-40B4-BE49-F238E27FC236}">
              <a16:creationId xmlns:a16="http://schemas.microsoft.com/office/drawing/2014/main" id="{00000000-0008-0000-0100-0000C0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93" name="Text Box 6">
          <a:extLst>
            <a:ext uri="{FF2B5EF4-FFF2-40B4-BE49-F238E27FC236}">
              <a16:creationId xmlns:a16="http://schemas.microsoft.com/office/drawing/2014/main" id="{00000000-0008-0000-0100-0000C1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94" name="Text Box 7">
          <a:extLst>
            <a:ext uri="{FF2B5EF4-FFF2-40B4-BE49-F238E27FC236}">
              <a16:creationId xmlns:a16="http://schemas.microsoft.com/office/drawing/2014/main" id="{00000000-0008-0000-0100-0000C2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95" name="Text Box 6">
          <a:extLst>
            <a:ext uri="{FF2B5EF4-FFF2-40B4-BE49-F238E27FC236}">
              <a16:creationId xmlns:a16="http://schemas.microsoft.com/office/drawing/2014/main" id="{00000000-0008-0000-0100-0000C3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96" name="Text Box 7">
          <a:extLst>
            <a:ext uri="{FF2B5EF4-FFF2-40B4-BE49-F238E27FC236}">
              <a16:creationId xmlns:a16="http://schemas.microsoft.com/office/drawing/2014/main" id="{00000000-0008-0000-0100-0000C4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197" name="Text Box 6">
          <a:extLst>
            <a:ext uri="{FF2B5EF4-FFF2-40B4-BE49-F238E27FC236}">
              <a16:creationId xmlns:a16="http://schemas.microsoft.com/office/drawing/2014/main" id="{00000000-0008-0000-0100-0000C5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198" name="Text Box 5">
          <a:extLst>
            <a:ext uri="{FF2B5EF4-FFF2-40B4-BE49-F238E27FC236}">
              <a16:creationId xmlns:a16="http://schemas.microsoft.com/office/drawing/2014/main" id="{00000000-0008-0000-0100-0000C6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199" name="Text Box 7">
          <a:extLst>
            <a:ext uri="{FF2B5EF4-FFF2-40B4-BE49-F238E27FC236}">
              <a16:creationId xmlns:a16="http://schemas.microsoft.com/office/drawing/2014/main" id="{00000000-0008-0000-0100-0000C7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00" name="Text Box 6">
          <a:extLst>
            <a:ext uri="{FF2B5EF4-FFF2-40B4-BE49-F238E27FC236}">
              <a16:creationId xmlns:a16="http://schemas.microsoft.com/office/drawing/2014/main" id="{00000000-0008-0000-0100-0000C8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01" name="Text Box 7">
          <a:extLst>
            <a:ext uri="{FF2B5EF4-FFF2-40B4-BE49-F238E27FC236}">
              <a16:creationId xmlns:a16="http://schemas.microsoft.com/office/drawing/2014/main" id="{00000000-0008-0000-0100-0000C9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02" name="Text Box 6">
          <a:extLst>
            <a:ext uri="{FF2B5EF4-FFF2-40B4-BE49-F238E27FC236}">
              <a16:creationId xmlns:a16="http://schemas.microsoft.com/office/drawing/2014/main" id="{00000000-0008-0000-0100-0000CA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03" name="Text Box 7">
          <a:extLst>
            <a:ext uri="{FF2B5EF4-FFF2-40B4-BE49-F238E27FC236}">
              <a16:creationId xmlns:a16="http://schemas.microsoft.com/office/drawing/2014/main" id="{00000000-0008-0000-0100-0000CB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04" name="Text Box 6">
          <a:extLst>
            <a:ext uri="{FF2B5EF4-FFF2-40B4-BE49-F238E27FC236}">
              <a16:creationId xmlns:a16="http://schemas.microsoft.com/office/drawing/2014/main" id="{00000000-0008-0000-0100-0000CC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05" name="Text Box 7">
          <a:extLst>
            <a:ext uri="{FF2B5EF4-FFF2-40B4-BE49-F238E27FC236}">
              <a16:creationId xmlns:a16="http://schemas.microsoft.com/office/drawing/2014/main" id="{00000000-0008-0000-0100-0000CD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06" name="Text Box 6">
          <a:extLst>
            <a:ext uri="{FF2B5EF4-FFF2-40B4-BE49-F238E27FC236}">
              <a16:creationId xmlns:a16="http://schemas.microsoft.com/office/drawing/2014/main" id="{00000000-0008-0000-0100-0000CE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07" name="Text Box 7">
          <a:extLst>
            <a:ext uri="{FF2B5EF4-FFF2-40B4-BE49-F238E27FC236}">
              <a16:creationId xmlns:a16="http://schemas.microsoft.com/office/drawing/2014/main" id="{00000000-0008-0000-0100-0000CF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08" name="Text Box 6">
          <a:extLst>
            <a:ext uri="{FF2B5EF4-FFF2-40B4-BE49-F238E27FC236}">
              <a16:creationId xmlns:a16="http://schemas.microsoft.com/office/drawing/2014/main" id="{00000000-0008-0000-0100-0000D0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209" name="Text Box 5">
          <a:extLst>
            <a:ext uri="{FF2B5EF4-FFF2-40B4-BE49-F238E27FC236}">
              <a16:creationId xmlns:a16="http://schemas.microsoft.com/office/drawing/2014/main" id="{00000000-0008-0000-0100-0000D1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10" name="Text Box 7">
          <a:extLst>
            <a:ext uri="{FF2B5EF4-FFF2-40B4-BE49-F238E27FC236}">
              <a16:creationId xmlns:a16="http://schemas.microsoft.com/office/drawing/2014/main" id="{00000000-0008-0000-0100-0000D2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11" name="Text Box 6">
          <a:extLst>
            <a:ext uri="{FF2B5EF4-FFF2-40B4-BE49-F238E27FC236}">
              <a16:creationId xmlns:a16="http://schemas.microsoft.com/office/drawing/2014/main" id="{00000000-0008-0000-0100-0000D3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12" name="Text Box 7">
          <a:extLst>
            <a:ext uri="{FF2B5EF4-FFF2-40B4-BE49-F238E27FC236}">
              <a16:creationId xmlns:a16="http://schemas.microsoft.com/office/drawing/2014/main" id="{00000000-0008-0000-0100-0000D4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13" name="Text Box 6">
          <a:extLst>
            <a:ext uri="{FF2B5EF4-FFF2-40B4-BE49-F238E27FC236}">
              <a16:creationId xmlns:a16="http://schemas.microsoft.com/office/drawing/2014/main" id="{00000000-0008-0000-0100-0000D5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14" name="Text Box 7">
          <a:extLst>
            <a:ext uri="{FF2B5EF4-FFF2-40B4-BE49-F238E27FC236}">
              <a16:creationId xmlns:a16="http://schemas.microsoft.com/office/drawing/2014/main" id="{00000000-0008-0000-0100-0000D6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15" name="Text Box 6">
          <a:extLst>
            <a:ext uri="{FF2B5EF4-FFF2-40B4-BE49-F238E27FC236}">
              <a16:creationId xmlns:a16="http://schemas.microsoft.com/office/drawing/2014/main" id="{00000000-0008-0000-0100-0000D7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16" name="Text Box 7">
          <a:extLst>
            <a:ext uri="{FF2B5EF4-FFF2-40B4-BE49-F238E27FC236}">
              <a16:creationId xmlns:a16="http://schemas.microsoft.com/office/drawing/2014/main" id="{00000000-0008-0000-0100-0000D8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17" name="Text Box 6">
          <a:extLst>
            <a:ext uri="{FF2B5EF4-FFF2-40B4-BE49-F238E27FC236}">
              <a16:creationId xmlns:a16="http://schemas.microsoft.com/office/drawing/2014/main" id="{00000000-0008-0000-0100-0000D9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18" name="Text Box 7">
          <a:extLst>
            <a:ext uri="{FF2B5EF4-FFF2-40B4-BE49-F238E27FC236}">
              <a16:creationId xmlns:a16="http://schemas.microsoft.com/office/drawing/2014/main" id="{00000000-0008-0000-0100-0000DA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19" name="Text Box 6">
          <a:extLst>
            <a:ext uri="{FF2B5EF4-FFF2-40B4-BE49-F238E27FC236}">
              <a16:creationId xmlns:a16="http://schemas.microsoft.com/office/drawing/2014/main" id="{00000000-0008-0000-0100-0000DB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20" name="Text Box 7">
          <a:extLst>
            <a:ext uri="{FF2B5EF4-FFF2-40B4-BE49-F238E27FC236}">
              <a16:creationId xmlns:a16="http://schemas.microsoft.com/office/drawing/2014/main" id="{00000000-0008-0000-0100-0000DC00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21" name="Text Box 6">
          <a:extLst>
            <a:ext uri="{FF2B5EF4-FFF2-40B4-BE49-F238E27FC236}">
              <a16:creationId xmlns:a16="http://schemas.microsoft.com/office/drawing/2014/main" id="{00000000-0008-0000-0100-0000DD00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222" name="Text Box 5">
          <a:extLst>
            <a:ext uri="{FF2B5EF4-FFF2-40B4-BE49-F238E27FC236}">
              <a16:creationId xmlns:a16="http://schemas.microsoft.com/office/drawing/2014/main" id="{00000000-0008-0000-0100-0000DE00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23" name="Text Box 7">
          <a:extLst>
            <a:ext uri="{FF2B5EF4-FFF2-40B4-BE49-F238E27FC236}">
              <a16:creationId xmlns:a16="http://schemas.microsoft.com/office/drawing/2014/main" id="{00000000-0008-0000-0100-0000D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24" name="Text Box 6">
          <a:extLst>
            <a:ext uri="{FF2B5EF4-FFF2-40B4-BE49-F238E27FC236}">
              <a16:creationId xmlns:a16="http://schemas.microsoft.com/office/drawing/2014/main" id="{00000000-0008-0000-0100-0000E0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25" name="Text Box 7">
          <a:extLst>
            <a:ext uri="{FF2B5EF4-FFF2-40B4-BE49-F238E27FC236}">
              <a16:creationId xmlns:a16="http://schemas.microsoft.com/office/drawing/2014/main" id="{00000000-0008-0000-0100-0000E1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26" name="Text Box 6">
          <a:extLst>
            <a:ext uri="{FF2B5EF4-FFF2-40B4-BE49-F238E27FC236}">
              <a16:creationId xmlns:a16="http://schemas.microsoft.com/office/drawing/2014/main" id="{00000000-0008-0000-0100-0000E2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27" name="Text Box 7">
          <a:extLst>
            <a:ext uri="{FF2B5EF4-FFF2-40B4-BE49-F238E27FC236}">
              <a16:creationId xmlns:a16="http://schemas.microsoft.com/office/drawing/2014/main" id="{00000000-0008-0000-0100-0000E3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28" name="Text Box 6">
          <a:extLst>
            <a:ext uri="{FF2B5EF4-FFF2-40B4-BE49-F238E27FC236}">
              <a16:creationId xmlns:a16="http://schemas.microsoft.com/office/drawing/2014/main" id="{00000000-0008-0000-0100-0000E4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29" name="Text Box 7">
          <a:extLst>
            <a:ext uri="{FF2B5EF4-FFF2-40B4-BE49-F238E27FC236}">
              <a16:creationId xmlns:a16="http://schemas.microsoft.com/office/drawing/2014/main" id="{00000000-0008-0000-0100-0000E5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30" name="Text Box 6">
          <a:extLst>
            <a:ext uri="{FF2B5EF4-FFF2-40B4-BE49-F238E27FC236}">
              <a16:creationId xmlns:a16="http://schemas.microsoft.com/office/drawing/2014/main" id="{00000000-0008-0000-0100-0000E6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31" name="Text Box 7">
          <a:extLst>
            <a:ext uri="{FF2B5EF4-FFF2-40B4-BE49-F238E27FC236}">
              <a16:creationId xmlns:a16="http://schemas.microsoft.com/office/drawing/2014/main" id="{00000000-0008-0000-0100-0000E7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32" name="Text Box 6">
          <a:extLst>
            <a:ext uri="{FF2B5EF4-FFF2-40B4-BE49-F238E27FC236}">
              <a16:creationId xmlns:a16="http://schemas.microsoft.com/office/drawing/2014/main" id="{00000000-0008-0000-0100-0000E8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33" name="Text Box 7">
          <a:extLst>
            <a:ext uri="{FF2B5EF4-FFF2-40B4-BE49-F238E27FC236}">
              <a16:creationId xmlns:a16="http://schemas.microsoft.com/office/drawing/2014/main" id="{00000000-0008-0000-0100-0000E9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34" name="Text Box 6">
          <a:extLst>
            <a:ext uri="{FF2B5EF4-FFF2-40B4-BE49-F238E27FC236}">
              <a16:creationId xmlns:a16="http://schemas.microsoft.com/office/drawing/2014/main" id="{00000000-0008-0000-0100-0000EA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235" name="Text Box 5">
          <a:extLst>
            <a:ext uri="{FF2B5EF4-FFF2-40B4-BE49-F238E27FC236}">
              <a16:creationId xmlns:a16="http://schemas.microsoft.com/office/drawing/2014/main" id="{00000000-0008-0000-0100-0000EB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36" name="Text Box 7">
          <a:extLst>
            <a:ext uri="{FF2B5EF4-FFF2-40B4-BE49-F238E27FC236}">
              <a16:creationId xmlns:a16="http://schemas.microsoft.com/office/drawing/2014/main" id="{00000000-0008-0000-0100-0000EC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37" name="Text Box 6">
          <a:extLst>
            <a:ext uri="{FF2B5EF4-FFF2-40B4-BE49-F238E27FC236}">
              <a16:creationId xmlns:a16="http://schemas.microsoft.com/office/drawing/2014/main" id="{00000000-0008-0000-0100-0000ED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38" name="Text Box 7">
          <a:extLst>
            <a:ext uri="{FF2B5EF4-FFF2-40B4-BE49-F238E27FC236}">
              <a16:creationId xmlns:a16="http://schemas.microsoft.com/office/drawing/2014/main" id="{00000000-0008-0000-0100-0000EE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39" name="Text Box 6">
          <a:extLst>
            <a:ext uri="{FF2B5EF4-FFF2-40B4-BE49-F238E27FC236}">
              <a16:creationId xmlns:a16="http://schemas.microsoft.com/office/drawing/2014/main" id="{00000000-0008-0000-0100-0000EF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40" name="Text Box 7">
          <a:extLst>
            <a:ext uri="{FF2B5EF4-FFF2-40B4-BE49-F238E27FC236}">
              <a16:creationId xmlns:a16="http://schemas.microsoft.com/office/drawing/2014/main" id="{00000000-0008-0000-0100-0000F0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41" name="Text Box 6">
          <a:extLst>
            <a:ext uri="{FF2B5EF4-FFF2-40B4-BE49-F238E27FC236}">
              <a16:creationId xmlns:a16="http://schemas.microsoft.com/office/drawing/2014/main" id="{00000000-0008-0000-0100-0000F1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42" name="Text Box 7">
          <a:extLst>
            <a:ext uri="{FF2B5EF4-FFF2-40B4-BE49-F238E27FC236}">
              <a16:creationId xmlns:a16="http://schemas.microsoft.com/office/drawing/2014/main" id="{00000000-0008-0000-0100-0000F2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43" name="Text Box 6">
          <a:extLst>
            <a:ext uri="{FF2B5EF4-FFF2-40B4-BE49-F238E27FC236}">
              <a16:creationId xmlns:a16="http://schemas.microsoft.com/office/drawing/2014/main" id="{00000000-0008-0000-0100-0000F3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44" name="Text Box 7">
          <a:extLst>
            <a:ext uri="{FF2B5EF4-FFF2-40B4-BE49-F238E27FC236}">
              <a16:creationId xmlns:a16="http://schemas.microsoft.com/office/drawing/2014/main" id="{00000000-0008-0000-0100-0000F4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45" name="Text Box 6">
          <a:extLst>
            <a:ext uri="{FF2B5EF4-FFF2-40B4-BE49-F238E27FC236}">
              <a16:creationId xmlns:a16="http://schemas.microsoft.com/office/drawing/2014/main" id="{00000000-0008-0000-0100-0000F5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246" name="Text Box 5">
          <a:extLst>
            <a:ext uri="{FF2B5EF4-FFF2-40B4-BE49-F238E27FC236}">
              <a16:creationId xmlns:a16="http://schemas.microsoft.com/office/drawing/2014/main" id="{00000000-0008-0000-0100-0000F600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47" name="Text Box 7">
          <a:extLst>
            <a:ext uri="{FF2B5EF4-FFF2-40B4-BE49-F238E27FC236}">
              <a16:creationId xmlns:a16="http://schemas.microsoft.com/office/drawing/2014/main" id="{00000000-0008-0000-0100-0000F7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48" name="Text Box 6">
          <a:extLst>
            <a:ext uri="{FF2B5EF4-FFF2-40B4-BE49-F238E27FC236}">
              <a16:creationId xmlns:a16="http://schemas.microsoft.com/office/drawing/2014/main" id="{00000000-0008-0000-0100-0000F8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49" name="Text Box 7">
          <a:extLst>
            <a:ext uri="{FF2B5EF4-FFF2-40B4-BE49-F238E27FC236}">
              <a16:creationId xmlns:a16="http://schemas.microsoft.com/office/drawing/2014/main" id="{00000000-0008-0000-0100-0000F9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50" name="Text Box 6">
          <a:extLst>
            <a:ext uri="{FF2B5EF4-FFF2-40B4-BE49-F238E27FC236}">
              <a16:creationId xmlns:a16="http://schemas.microsoft.com/office/drawing/2014/main" id="{00000000-0008-0000-0100-0000FA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51" name="Text Box 7">
          <a:extLst>
            <a:ext uri="{FF2B5EF4-FFF2-40B4-BE49-F238E27FC236}">
              <a16:creationId xmlns:a16="http://schemas.microsoft.com/office/drawing/2014/main" id="{00000000-0008-0000-0100-0000FB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52" name="Text Box 6">
          <a:extLst>
            <a:ext uri="{FF2B5EF4-FFF2-40B4-BE49-F238E27FC236}">
              <a16:creationId xmlns:a16="http://schemas.microsoft.com/office/drawing/2014/main" id="{00000000-0008-0000-0100-0000FC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53" name="Text Box 7">
          <a:extLst>
            <a:ext uri="{FF2B5EF4-FFF2-40B4-BE49-F238E27FC236}">
              <a16:creationId xmlns:a16="http://schemas.microsoft.com/office/drawing/2014/main" id="{00000000-0008-0000-0100-0000FD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54" name="Text Box 6">
          <a:extLst>
            <a:ext uri="{FF2B5EF4-FFF2-40B4-BE49-F238E27FC236}">
              <a16:creationId xmlns:a16="http://schemas.microsoft.com/office/drawing/2014/main" id="{00000000-0008-0000-0100-0000FE00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55" name="Text Box 7">
          <a:extLst>
            <a:ext uri="{FF2B5EF4-FFF2-40B4-BE49-F238E27FC236}">
              <a16:creationId xmlns:a16="http://schemas.microsoft.com/office/drawing/2014/main" id="{00000000-0008-0000-0100-0000FF00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56" name="Text Box 6">
          <a:extLst>
            <a:ext uri="{FF2B5EF4-FFF2-40B4-BE49-F238E27FC236}">
              <a16:creationId xmlns:a16="http://schemas.microsoft.com/office/drawing/2014/main" id="{00000000-0008-0000-0100-00000001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19075"/>
    <xdr:sp macro="" textlink="">
      <xdr:nvSpPr>
        <xdr:cNvPr id="257" name="Text Box 7">
          <a:extLst>
            <a:ext uri="{FF2B5EF4-FFF2-40B4-BE49-F238E27FC236}">
              <a16:creationId xmlns:a16="http://schemas.microsoft.com/office/drawing/2014/main" id="{00000000-0008-0000-0100-000001010000}"/>
            </a:ext>
          </a:extLst>
        </xdr:cNvPr>
        <xdr:cNvSpPr txBox="1">
          <a:spLocks noChangeArrowheads="1"/>
        </xdr:cNvSpPr>
      </xdr:nvSpPr>
      <xdr:spPr bwMode="auto">
        <a:xfrm>
          <a:off x="1285875" y="280130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38</xdr:row>
      <xdr:rowOff>0</xdr:rowOff>
    </xdr:from>
    <xdr:ext cx="76200" cy="200025"/>
    <xdr:sp macro="" textlink="">
      <xdr:nvSpPr>
        <xdr:cNvPr id="258" name="Text Box 6">
          <a:extLst>
            <a:ext uri="{FF2B5EF4-FFF2-40B4-BE49-F238E27FC236}">
              <a16:creationId xmlns:a16="http://schemas.microsoft.com/office/drawing/2014/main" id="{00000000-0008-0000-0100-000002010000}"/>
            </a:ext>
          </a:extLst>
        </xdr:cNvPr>
        <xdr:cNvSpPr txBox="1">
          <a:spLocks noChangeArrowheads="1"/>
        </xdr:cNvSpPr>
      </xdr:nvSpPr>
      <xdr:spPr bwMode="auto">
        <a:xfrm>
          <a:off x="7124700"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38</xdr:row>
      <xdr:rowOff>0</xdr:rowOff>
    </xdr:from>
    <xdr:ext cx="76200" cy="200025"/>
    <xdr:sp macro="" textlink="">
      <xdr:nvSpPr>
        <xdr:cNvPr id="259" name="Text Box 5">
          <a:extLst>
            <a:ext uri="{FF2B5EF4-FFF2-40B4-BE49-F238E27FC236}">
              <a16:creationId xmlns:a16="http://schemas.microsoft.com/office/drawing/2014/main" id="{00000000-0008-0000-0100-000003010000}"/>
            </a:ext>
          </a:extLst>
        </xdr:cNvPr>
        <xdr:cNvSpPr txBox="1">
          <a:spLocks noChangeArrowheads="1"/>
        </xdr:cNvSpPr>
      </xdr:nvSpPr>
      <xdr:spPr bwMode="auto">
        <a:xfrm>
          <a:off x="1285875" y="280130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60" name="Text Box 7">
          <a:extLst>
            <a:ext uri="{FF2B5EF4-FFF2-40B4-BE49-F238E27FC236}">
              <a16:creationId xmlns:a16="http://schemas.microsoft.com/office/drawing/2014/main" id="{00000000-0008-0000-0100-00000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61" name="Text Box 6">
          <a:extLst>
            <a:ext uri="{FF2B5EF4-FFF2-40B4-BE49-F238E27FC236}">
              <a16:creationId xmlns:a16="http://schemas.microsoft.com/office/drawing/2014/main" id="{00000000-0008-0000-0100-00000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62" name="Text Box 7">
          <a:extLst>
            <a:ext uri="{FF2B5EF4-FFF2-40B4-BE49-F238E27FC236}">
              <a16:creationId xmlns:a16="http://schemas.microsoft.com/office/drawing/2014/main" id="{00000000-0008-0000-0100-00000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63" name="Text Box 6">
          <a:extLst>
            <a:ext uri="{FF2B5EF4-FFF2-40B4-BE49-F238E27FC236}">
              <a16:creationId xmlns:a16="http://schemas.microsoft.com/office/drawing/2014/main" id="{00000000-0008-0000-0100-00000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64" name="Text Box 7">
          <a:extLst>
            <a:ext uri="{FF2B5EF4-FFF2-40B4-BE49-F238E27FC236}">
              <a16:creationId xmlns:a16="http://schemas.microsoft.com/office/drawing/2014/main" id="{00000000-0008-0000-0100-000008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65" name="Text Box 6">
          <a:extLst>
            <a:ext uri="{FF2B5EF4-FFF2-40B4-BE49-F238E27FC236}">
              <a16:creationId xmlns:a16="http://schemas.microsoft.com/office/drawing/2014/main" id="{00000000-0008-0000-0100-000009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66" name="Text Box 7">
          <a:extLst>
            <a:ext uri="{FF2B5EF4-FFF2-40B4-BE49-F238E27FC236}">
              <a16:creationId xmlns:a16="http://schemas.microsoft.com/office/drawing/2014/main" id="{00000000-0008-0000-0100-00000A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67" name="Text Box 6">
          <a:extLst>
            <a:ext uri="{FF2B5EF4-FFF2-40B4-BE49-F238E27FC236}">
              <a16:creationId xmlns:a16="http://schemas.microsoft.com/office/drawing/2014/main" id="{00000000-0008-0000-0100-00000B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68" name="Text Box 7">
          <a:extLst>
            <a:ext uri="{FF2B5EF4-FFF2-40B4-BE49-F238E27FC236}">
              <a16:creationId xmlns:a16="http://schemas.microsoft.com/office/drawing/2014/main" id="{00000000-0008-0000-0100-00000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69" name="Text Box 6">
          <a:extLst>
            <a:ext uri="{FF2B5EF4-FFF2-40B4-BE49-F238E27FC236}">
              <a16:creationId xmlns:a16="http://schemas.microsoft.com/office/drawing/2014/main" id="{00000000-0008-0000-0100-00000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70" name="Text Box 7">
          <a:extLst>
            <a:ext uri="{FF2B5EF4-FFF2-40B4-BE49-F238E27FC236}">
              <a16:creationId xmlns:a16="http://schemas.microsoft.com/office/drawing/2014/main" id="{00000000-0008-0000-0100-00000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71" name="Text Box 6">
          <a:extLst>
            <a:ext uri="{FF2B5EF4-FFF2-40B4-BE49-F238E27FC236}">
              <a16:creationId xmlns:a16="http://schemas.microsoft.com/office/drawing/2014/main" id="{00000000-0008-0000-0100-00000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272" name="Text Box 5">
          <a:extLst>
            <a:ext uri="{FF2B5EF4-FFF2-40B4-BE49-F238E27FC236}">
              <a16:creationId xmlns:a16="http://schemas.microsoft.com/office/drawing/2014/main" id="{00000000-0008-0000-0100-000010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73" name="Text Box 7">
          <a:extLst>
            <a:ext uri="{FF2B5EF4-FFF2-40B4-BE49-F238E27FC236}">
              <a16:creationId xmlns:a16="http://schemas.microsoft.com/office/drawing/2014/main" id="{00000000-0008-0000-0100-00001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74" name="Text Box 6">
          <a:extLst>
            <a:ext uri="{FF2B5EF4-FFF2-40B4-BE49-F238E27FC236}">
              <a16:creationId xmlns:a16="http://schemas.microsoft.com/office/drawing/2014/main" id="{00000000-0008-0000-0100-00001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75" name="Text Box 7">
          <a:extLst>
            <a:ext uri="{FF2B5EF4-FFF2-40B4-BE49-F238E27FC236}">
              <a16:creationId xmlns:a16="http://schemas.microsoft.com/office/drawing/2014/main" id="{00000000-0008-0000-0100-00001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76" name="Text Box 6">
          <a:extLst>
            <a:ext uri="{FF2B5EF4-FFF2-40B4-BE49-F238E27FC236}">
              <a16:creationId xmlns:a16="http://schemas.microsoft.com/office/drawing/2014/main" id="{00000000-0008-0000-0100-00001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77" name="Text Box 7">
          <a:extLst>
            <a:ext uri="{FF2B5EF4-FFF2-40B4-BE49-F238E27FC236}">
              <a16:creationId xmlns:a16="http://schemas.microsoft.com/office/drawing/2014/main" id="{00000000-0008-0000-0100-000015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78" name="Text Box 6">
          <a:extLst>
            <a:ext uri="{FF2B5EF4-FFF2-40B4-BE49-F238E27FC236}">
              <a16:creationId xmlns:a16="http://schemas.microsoft.com/office/drawing/2014/main" id="{00000000-0008-0000-0100-000016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79" name="Text Box 7">
          <a:extLst>
            <a:ext uri="{FF2B5EF4-FFF2-40B4-BE49-F238E27FC236}">
              <a16:creationId xmlns:a16="http://schemas.microsoft.com/office/drawing/2014/main" id="{00000000-0008-0000-0100-000017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80" name="Text Box 6">
          <a:extLst>
            <a:ext uri="{FF2B5EF4-FFF2-40B4-BE49-F238E27FC236}">
              <a16:creationId xmlns:a16="http://schemas.microsoft.com/office/drawing/2014/main" id="{00000000-0008-0000-0100-000018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81" name="Text Box 7">
          <a:extLst>
            <a:ext uri="{FF2B5EF4-FFF2-40B4-BE49-F238E27FC236}">
              <a16:creationId xmlns:a16="http://schemas.microsoft.com/office/drawing/2014/main" id="{00000000-0008-0000-0100-00001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82" name="Text Box 6">
          <a:extLst>
            <a:ext uri="{FF2B5EF4-FFF2-40B4-BE49-F238E27FC236}">
              <a16:creationId xmlns:a16="http://schemas.microsoft.com/office/drawing/2014/main" id="{00000000-0008-0000-0100-00001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83" name="Text Box 7">
          <a:extLst>
            <a:ext uri="{FF2B5EF4-FFF2-40B4-BE49-F238E27FC236}">
              <a16:creationId xmlns:a16="http://schemas.microsoft.com/office/drawing/2014/main" id="{00000000-0008-0000-0100-00001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84" name="Text Box 6">
          <a:extLst>
            <a:ext uri="{FF2B5EF4-FFF2-40B4-BE49-F238E27FC236}">
              <a16:creationId xmlns:a16="http://schemas.microsoft.com/office/drawing/2014/main" id="{00000000-0008-0000-0100-00001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285" name="Text Box 5">
          <a:extLst>
            <a:ext uri="{FF2B5EF4-FFF2-40B4-BE49-F238E27FC236}">
              <a16:creationId xmlns:a16="http://schemas.microsoft.com/office/drawing/2014/main" id="{00000000-0008-0000-0100-00001D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86" name="Text Box 7">
          <a:extLst>
            <a:ext uri="{FF2B5EF4-FFF2-40B4-BE49-F238E27FC236}">
              <a16:creationId xmlns:a16="http://schemas.microsoft.com/office/drawing/2014/main" id="{00000000-0008-0000-0100-00001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87" name="Text Box 6">
          <a:extLst>
            <a:ext uri="{FF2B5EF4-FFF2-40B4-BE49-F238E27FC236}">
              <a16:creationId xmlns:a16="http://schemas.microsoft.com/office/drawing/2014/main" id="{00000000-0008-0000-0100-00001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88" name="Text Box 7">
          <a:extLst>
            <a:ext uri="{FF2B5EF4-FFF2-40B4-BE49-F238E27FC236}">
              <a16:creationId xmlns:a16="http://schemas.microsoft.com/office/drawing/2014/main" id="{00000000-0008-0000-0100-000020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89" name="Text Box 6">
          <a:extLst>
            <a:ext uri="{FF2B5EF4-FFF2-40B4-BE49-F238E27FC236}">
              <a16:creationId xmlns:a16="http://schemas.microsoft.com/office/drawing/2014/main" id="{00000000-0008-0000-0100-000021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90" name="Text Box 7">
          <a:extLst>
            <a:ext uri="{FF2B5EF4-FFF2-40B4-BE49-F238E27FC236}">
              <a16:creationId xmlns:a16="http://schemas.microsoft.com/office/drawing/2014/main" id="{00000000-0008-0000-0100-000022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91" name="Text Box 6">
          <a:extLst>
            <a:ext uri="{FF2B5EF4-FFF2-40B4-BE49-F238E27FC236}">
              <a16:creationId xmlns:a16="http://schemas.microsoft.com/office/drawing/2014/main" id="{00000000-0008-0000-0100-000023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92" name="Text Box 7">
          <a:extLst>
            <a:ext uri="{FF2B5EF4-FFF2-40B4-BE49-F238E27FC236}">
              <a16:creationId xmlns:a16="http://schemas.microsoft.com/office/drawing/2014/main" id="{00000000-0008-0000-0100-00002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93" name="Text Box 6">
          <a:extLst>
            <a:ext uri="{FF2B5EF4-FFF2-40B4-BE49-F238E27FC236}">
              <a16:creationId xmlns:a16="http://schemas.microsoft.com/office/drawing/2014/main" id="{00000000-0008-0000-0100-00002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94" name="Text Box 7">
          <a:extLst>
            <a:ext uri="{FF2B5EF4-FFF2-40B4-BE49-F238E27FC236}">
              <a16:creationId xmlns:a16="http://schemas.microsoft.com/office/drawing/2014/main" id="{00000000-0008-0000-0100-00002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95" name="Text Box 6">
          <a:extLst>
            <a:ext uri="{FF2B5EF4-FFF2-40B4-BE49-F238E27FC236}">
              <a16:creationId xmlns:a16="http://schemas.microsoft.com/office/drawing/2014/main" id="{00000000-0008-0000-0100-00002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296" name="Text Box 5">
          <a:extLst>
            <a:ext uri="{FF2B5EF4-FFF2-40B4-BE49-F238E27FC236}">
              <a16:creationId xmlns:a16="http://schemas.microsoft.com/office/drawing/2014/main" id="{00000000-0008-0000-0100-000028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97" name="Text Box 7">
          <a:extLst>
            <a:ext uri="{FF2B5EF4-FFF2-40B4-BE49-F238E27FC236}">
              <a16:creationId xmlns:a16="http://schemas.microsoft.com/office/drawing/2014/main" id="{00000000-0008-0000-0100-00002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298" name="Text Box 6">
          <a:extLst>
            <a:ext uri="{FF2B5EF4-FFF2-40B4-BE49-F238E27FC236}">
              <a16:creationId xmlns:a16="http://schemas.microsoft.com/office/drawing/2014/main" id="{00000000-0008-0000-0100-00002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299" name="Text Box 7">
          <a:extLst>
            <a:ext uri="{FF2B5EF4-FFF2-40B4-BE49-F238E27FC236}">
              <a16:creationId xmlns:a16="http://schemas.microsoft.com/office/drawing/2014/main" id="{00000000-0008-0000-0100-00002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00" name="Text Box 6">
          <a:extLst>
            <a:ext uri="{FF2B5EF4-FFF2-40B4-BE49-F238E27FC236}">
              <a16:creationId xmlns:a16="http://schemas.microsoft.com/office/drawing/2014/main" id="{00000000-0008-0000-0100-00002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01" name="Text Box 7">
          <a:extLst>
            <a:ext uri="{FF2B5EF4-FFF2-40B4-BE49-F238E27FC236}">
              <a16:creationId xmlns:a16="http://schemas.microsoft.com/office/drawing/2014/main" id="{00000000-0008-0000-0100-00002D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02" name="Text Box 6">
          <a:extLst>
            <a:ext uri="{FF2B5EF4-FFF2-40B4-BE49-F238E27FC236}">
              <a16:creationId xmlns:a16="http://schemas.microsoft.com/office/drawing/2014/main" id="{00000000-0008-0000-0100-00002E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03" name="Text Box 7">
          <a:extLst>
            <a:ext uri="{FF2B5EF4-FFF2-40B4-BE49-F238E27FC236}">
              <a16:creationId xmlns:a16="http://schemas.microsoft.com/office/drawing/2014/main" id="{00000000-0008-0000-0100-00002F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04" name="Text Box 6">
          <a:extLst>
            <a:ext uri="{FF2B5EF4-FFF2-40B4-BE49-F238E27FC236}">
              <a16:creationId xmlns:a16="http://schemas.microsoft.com/office/drawing/2014/main" id="{00000000-0008-0000-0100-000030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05" name="Text Box 7">
          <a:extLst>
            <a:ext uri="{FF2B5EF4-FFF2-40B4-BE49-F238E27FC236}">
              <a16:creationId xmlns:a16="http://schemas.microsoft.com/office/drawing/2014/main" id="{00000000-0008-0000-0100-00003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06" name="Text Box 6">
          <a:extLst>
            <a:ext uri="{FF2B5EF4-FFF2-40B4-BE49-F238E27FC236}">
              <a16:creationId xmlns:a16="http://schemas.microsoft.com/office/drawing/2014/main" id="{00000000-0008-0000-0100-00003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07" name="Text Box 7">
          <a:extLst>
            <a:ext uri="{FF2B5EF4-FFF2-40B4-BE49-F238E27FC236}">
              <a16:creationId xmlns:a16="http://schemas.microsoft.com/office/drawing/2014/main" id="{00000000-0008-0000-0100-00003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08" name="Text Box 6">
          <a:extLst>
            <a:ext uri="{FF2B5EF4-FFF2-40B4-BE49-F238E27FC236}">
              <a16:creationId xmlns:a16="http://schemas.microsoft.com/office/drawing/2014/main" id="{00000000-0008-0000-0100-00003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309" name="Text Box 5">
          <a:extLst>
            <a:ext uri="{FF2B5EF4-FFF2-40B4-BE49-F238E27FC236}">
              <a16:creationId xmlns:a16="http://schemas.microsoft.com/office/drawing/2014/main" id="{00000000-0008-0000-0100-000035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182</xdr:row>
      <xdr:rowOff>0</xdr:rowOff>
    </xdr:from>
    <xdr:ext cx="76200" cy="222885"/>
    <xdr:sp macro="" textlink="">
      <xdr:nvSpPr>
        <xdr:cNvPr id="310" name="Text Box 6">
          <a:extLst>
            <a:ext uri="{FF2B5EF4-FFF2-40B4-BE49-F238E27FC236}">
              <a16:creationId xmlns:a16="http://schemas.microsoft.com/office/drawing/2014/main" id="{00000000-0008-0000-0100-000036010000}"/>
            </a:ext>
          </a:extLst>
        </xdr:cNvPr>
        <xdr:cNvSpPr txBox="1">
          <a:spLocks noChangeArrowheads="1"/>
        </xdr:cNvSpPr>
      </xdr:nvSpPr>
      <xdr:spPr bwMode="auto">
        <a:xfrm>
          <a:off x="1308735" y="230000175"/>
          <a:ext cx="76200" cy="222885"/>
        </a:xfrm>
        <a:prstGeom prst="rect">
          <a:avLst/>
        </a:prstGeom>
        <a:noFill/>
        <a:ln w="9525">
          <a:noFill/>
          <a:miter lim="800000"/>
          <a:headEnd/>
          <a:tailEnd/>
        </a:ln>
      </xdr:spPr>
    </xdr:sp>
    <xdr:clientData/>
  </xdr:oneCellAnchor>
  <xdr:oneCellAnchor>
    <xdr:from>
      <xdr:col>2</xdr:col>
      <xdr:colOff>861060</xdr:colOff>
      <xdr:row>182</xdr:row>
      <xdr:rowOff>0</xdr:rowOff>
    </xdr:from>
    <xdr:ext cx="76200" cy="198915"/>
    <xdr:sp macro="" textlink="">
      <xdr:nvSpPr>
        <xdr:cNvPr id="311" name="Text Box 6">
          <a:extLst>
            <a:ext uri="{FF2B5EF4-FFF2-40B4-BE49-F238E27FC236}">
              <a16:creationId xmlns:a16="http://schemas.microsoft.com/office/drawing/2014/main" id="{00000000-0008-0000-0100-000037010000}"/>
            </a:ext>
          </a:extLst>
        </xdr:cNvPr>
        <xdr:cNvSpPr txBox="1">
          <a:spLocks noChangeArrowheads="1"/>
        </xdr:cNvSpPr>
      </xdr:nvSpPr>
      <xdr:spPr bwMode="auto">
        <a:xfrm>
          <a:off x="1308735" y="230000175"/>
          <a:ext cx="76200" cy="198915"/>
        </a:xfrm>
        <a:prstGeom prst="rect">
          <a:avLst/>
        </a:prstGeom>
        <a:noFill/>
        <a:ln w="9525">
          <a:noFill/>
          <a:miter lim="800000"/>
          <a:headEnd/>
          <a:tailEnd/>
        </a:ln>
      </xdr:spPr>
    </xdr:sp>
    <xdr:clientData/>
  </xdr:oneCellAnchor>
  <xdr:oneCellAnchor>
    <xdr:from>
      <xdr:col>2</xdr:col>
      <xdr:colOff>861060</xdr:colOff>
      <xdr:row>182</xdr:row>
      <xdr:rowOff>0</xdr:rowOff>
    </xdr:from>
    <xdr:ext cx="76200" cy="1209424"/>
    <xdr:sp macro="" textlink="">
      <xdr:nvSpPr>
        <xdr:cNvPr id="312" name="Text Box 6">
          <a:extLst>
            <a:ext uri="{FF2B5EF4-FFF2-40B4-BE49-F238E27FC236}">
              <a16:creationId xmlns:a16="http://schemas.microsoft.com/office/drawing/2014/main" id="{00000000-0008-0000-0100-000038010000}"/>
            </a:ext>
          </a:extLst>
        </xdr:cNvPr>
        <xdr:cNvSpPr txBox="1">
          <a:spLocks noChangeArrowheads="1"/>
        </xdr:cNvSpPr>
      </xdr:nvSpPr>
      <xdr:spPr bwMode="auto">
        <a:xfrm>
          <a:off x="1308735" y="230000175"/>
          <a:ext cx="76200" cy="1209424"/>
        </a:xfrm>
        <a:prstGeom prst="rect">
          <a:avLst/>
        </a:prstGeom>
        <a:noFill/>
        <a:ln w="9525">
          <a:noFill/>
          <a:miter lim="800000"/>
          <a:headEnd/>
          <a:tailEnd/>
        </a:ln>
      </xdr:spPr>
    </xdr:sp>
    <xdr:clientData/>
  </xdr:oneCellAnchor>
  <xdr:oneCellAnchor>
    <xdr:from>
      <xdr:col>2</xdr:col>
      <xdr:colOff>861060</xdr:colOff>
      <xdr:row>182</xdr:row>
      <xdr:rowOff>0</xdr:rowOff>
    </xdr:from>
    <xdr:ext cx="76200" cy="1209424"/>
    <xdr:sp macro="" textlink="">
      <xdr:nvSpPr>
        <xdr:cNvPr id="313" name="Text Box 6">
          <a:extLst>
            <a:ext uri="{FF2B5EF4-FFF2-40B4-BE49-F238E27FC236}">
              <a16:creationId xmlns:a16="http://schemas.microsoft.com/office/drawing/2014/main" id="{00000000-0008-0000-0100-000039010000}"/>
            </a:ext>
          </a:extLst>
        </xdr:cNvPr>
        <xdr:cNvSpPr txBox="1">
          <a:spLocks noChangeArrowheads="1"/>
        </xdr:cNvSpPr>
      </xdr:nvSpPr>
      <xdr:spPr bwMode="auto">
        <a:xfrm>
          <a:off x="1308735" y="230000175"/>
          <a:ext cx="76200" cy="1209424"/>
        </a:xfrm>
        <a:prstGeom prst="rect">
          <a:avLst/>
        </a:prstGeom>
        <a:noFill/>
        <a:ln w="9525">
          <a:noFill/>
          <a:miter lim="800000"/>
          <a:headEnd/>
          <a:tailEnd/>
        </a:ln>
      </xdr:spPr>
    </xdr:sp>
    <xdr:clientData/>
  </xdr:oneCellAnchor>
  <xdr:oneCellAnchor>
    <xdr:from>
      <xdr:col>2</xdr:col>
      <xdr:colOff>861060</xdr:colOff>
      <xdr:row>182</xdr:row>
      <xdr:rowOff>0</xdr:rowOff>
    </xdr:from>
    <xdr:ext cx="76200" cy="1209424"/>
    <xdr:sp macro="" textlink="">
      <xdr:nvSpPr>
        <xdr:cNvPr id="314" name="Text Box 6">
          <a:extLst>
            <a:ext uri="{FF2B5EF4-FFF2-40B4-BE49-F238E27FC236}">
              <a16:creationId xmlns:a16="http://schemas.microsoft.com/office/drawing/2014/main" id="{00000000-0008-0000-0100-00003A010000}"/>
            </a:ext>
          </a:extLst>
        </xdr:cNvPr>
        <xdr:cNvSpPr txBox="1">
          <a:spLocks noChangeArrowheads="1"/>
        </xdr:cNvSpPr>
      </xdr:nvSpPr>
      <xdr:spPr bwMode="auto">
        <a:xfrm>
          <a:off x="1308735" y="230000175"/>
          <a:ext cx="76200" cy="1209424"/>
        </a:xfrm>
        <a:prstGeom prst="rect">
          <a:avLst/>
        </a:prstGeom>
        <a:noFill/>
        <a:ln w="9525">
          <a:noFill/>
          <a:miter lim="800000"/>
          <a:headEnd/>
          <a:tailEnd/>
        </a:ln>
      </xdr:spPr>
    </xdr:sp>
    <xdr:clientData/>
  </xdr:oneCellAnchor>
  <xdr:oneCellAnchor>
    <xdr:from>
      <xdr:col>2</xdr:col>
      <xdr:colOff>861060</xdr:colOff>
      <xdr:row>182</xdr:row>
      <xdr:rowOff>0</xdr:rowOff>
    </xdr:from>
    <xdr:ext cx="76200" cy="219850"/>
    <xdr:sp macro="" textlink="">
      <xdr:nvSpPr>
        <xdr:cNvPr id="315" name="Text Box 6">
          <a:extLst>
            <a:ext uri="{FF2B5EF4-FFF2-40B4-BE49-F238E27FC236}">
              <a16:creationId xmlns:a16="http://schemas.microsoft.com/office/drawing/2014/main" id="{00000000-0008-0000-0100-00003B010000}"/>
            </a:ext>
          </a:extLst>
        </xdr:cNvPr>
        <xdr:cNvSpPr txBox="1">
          <a:spLocks noChangeArrowheads="1"/>
        </xdr:cNvSpPr>
      </xdr:nvSpPr>
      <xdr:spPr bwMode="auto">
        <a:xfrm>
          <a:off x="1308735" y="230000175"/>
          <a:ext cx="76200" cy="219850"/>
        </a:xfrm>
        <a:prstGeom prst="rect">
          <a:avLst/>
        </a:prstGeom>
        <a:noFill/>
        <a:ln w="9525">
          <a:noFill/>
          <a:miter lim="800000"/>
          <a:headEnd/>
          <a:tailEnd/>
        </a:ln>
      </xdr:spPr>
    </xdr:sp>
    <xdr:clientData/>
  </xdr:oneCellAnchor>
  <xdr:oneCellAnchor>
    <xdr:from>
      <xdr:col>2</xdr:col>
      <xdr:colOff>838200</xdr:colOff>
      <xdr:row>182</xdr:row>
      <xdr:rowOff>0</xdr:rowOff>
    </xdr:from>
    <xdr:ext cx="76200" cy="219075"/>
    <xdr:sp macro="" textlink="">
      <xdr:nvSpPr>
        <xdr:cNvPr id="316" name="Text Box 7">
          <a:extLst>
            <a:ext uri="{FF2B5EF4-FFF2-40B4-BE49-F238E27FC236}">
              <a16:creationId xmlns:a16="http://schemas.microsoft.com/office/drawing/2014/main" id="{00000000-0008-0000-0100-00003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17" name="Text Box 6">
          <a:extLst>
            <a:ext uri="{FF2B5EF4-FFF2-40B4-BE49-F238E27FC236}">
              <a16:creationId xmlns:a16="http://schemas.microsoft.com/office/drawing/2014/main" id="{00000000-0008-0000-0100-00003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18" name="Text Box 7">
          <a:extLst>
            <a:ext uri="{FF2B5EF4-FFF2-40B4-BE49-F238E27FC236}">
              <a16:creationId xmlns:a16="http://schemas.microsoft.com/office/drawing/2014/main" id="{00000000-0008-0000-0100-00003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19" name="Text Box 6">
          <a:extLst>
            <a:ext uri="{FF2B5EF4-FFF2-40B4-BE49-F238E27FC236}">
              <a16:creationId xmlns:a16="http://schemas.microsoft.com/office/drawing/2014/main" id="{00000000-0008-0000-0100-00003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20" name="Text Box 7">
          <a:extLst>
            <a:ext uri="{FF2B5EF4-FFF2-40B4-BE49-F238E27FC236}">
              <a16:creationId xmlns:a16="http://schemas.microsoft.com/office/drawing/2014/main" id="{00000000-0008-0000-0100-000040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21" name="Text Box 6">
          <a:extLst>
            <a:ext uri="{FF2B5EF4-FFF2-40B4-BE49-F238E27FC236}">
              <a16:creationId xmlns:a16="http://schemas.microsoft.com/office/drawing/2014/main" id="{00000000-0008-0000-0100-000041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22" name="Text Box 7">
          <a:extLst>
            <a:ext uri="{FF2B5EF4-FFF2-40B4-BE49-F238E27FC236}">
              <a16:creationId xmlns:a16="http://schemas.microsoft.com/office/drawing/2014/main" id="{00000000-0008-0000-0100-000042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23" name="Text Box 6">
          <a:extLst>
            <a:ext uri="{FF2B5EF4-FFF2-40B4-BE49-F238E27FC236}">
              <a16:creationId xmlns:a16="http://schemas.microsoft.com/office/drawing/2014/main" id="{00000000-0008-0000-0100-000043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24" name="Text Box 7">
          <a:extLst>
            <a:ext uri="{FF2B5EF4-FFF2-40B4-BE49-F238E27FC236}">
              <a16:creationId xmlns:a16="http://schemas.microsoft.com/office/drawing/2014/main" id="{00000000-0008-0000-0100-00004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25" name="Text Box 6">
          <a:extLst>
            <a:ext uri="{FF2B5EF4-FFF2-40B4-BE49-F238E27FC236}">
              <a16:creationId xmlns:a16="http://schemas.microsoft.com/office/drawing/2014/main" id="{00000000-0008-0000-0100-00004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26" name="Text Box 7">
          <a:extLst>
            <a:ext uri="{FF2B5EF4-FFF2-40B4-BE49-F238E27FC236}">
              <a16:creationId xmlns:a16="http://schemas.microsoft.com/office/drawing/2014/main" id="{00000000-0008-0000-0100-00004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27" name="Text Box 6">
          <a:extLst>
            <a:ext uri="{FF2B5EF4-FFF2-40B4-BE49-F238E27FC236}">
              <a16:creationId xmlns:a16="http://schemas.microsoft.com/office/drawing/2014/main" id="{00000000-0008-0000-0100-00004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328" name="Text Box 5">
          <a:extLst>
            <a:ext uri="{FF2B5EF4-FFF2-40B4-BE49-F238E27FC236}">
              <a16:creationId xmlns:a16="http://schemas.microsoft.com/office/drawing/2014/main" id="{00000000-0008-0000-0100-000048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29" name="Text Box 7">
          <a:extLst>
            <a:ext uri="{FF2B5EF4-FFF2-40B4-BE49-F238E27FC236}">
              <a16:creationId xmlns:a16="http://schemas.microsoft.com/office/drawing/2014/main" id="{00000000-0008-0000-0100-00004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30" name="Text Box 6">
          <a:extLst>
            <a:ext uri="{FF2B5EF4-FFF2-40B4-BE49-F238E27FC236}">
              <a16:creationId xmlns:a16="http://schemas.microsoft.com/office/drawing/2014/main" id="{00000000-0008-0000-0100-00004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31" name="Text Box 7">
          <a:extLst>
            <a:ext uri="{FF2B5EF4-FFF2-40B4-BE49-F238E27FC236}">
              <a16:creationId xmlns:a16="http://schemas.microsoft.com/office/drawing/2014/main" id="{00000000-0008-0000-0100-00004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32" name="Text Box 6">
          <a:extLst>
            <a:ext uri="{FF2B5EF4-FFF2-40B4-BE49-F238E27FC236}">
              <a16:creationId xmlns:a16="http://schemas.microsoft.com/office/drawing/2014/main" id="{00000000-0008-0000-0100-00004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33" name="Text Box 7">
          <a:extLst>
            <a:ext uri="{FF2B5EF4-FFF2-40B4-BE49-F238E27FC236}">
              <a16:creationId xmlns:a16="http://schemas.microsoft.com/office/drawing/2014/main" id="{00000000-0008-0000-0100-00004D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34" name="Text Box 6">
          <a:extLst>
            <a:ext uri="{FF2B5EF4-FFF2-40B4-BE49-F238E27FC236}">
              <a16:creationId xmlns:a16="http://schemas.microsoft.com/office/drawing/2014/main" id="{00000000-0008-0000-0100-00004E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35" name="Text Box 7">
          <a:extLst>
            <a:ext uri="{FF2B5EF4-FFF2-40B4-BE49-F238E27FC236}">
              <a16:creationId xmlns:a16="http://schemas.microsoft.com/office/drawing/2014/main" id="{00000000-0008-0000-0100-00004F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36" name="Text Box 6">
          <a:extLst>
            <a:ext uri="{FF2B5EF4-FFF2-40B4-BE49-F238E27FC236}">
              <a16:creationId xmlns:a16="http://schemas.microsoft.com/office/drawing/2014/main" id="{00000000-0008-0000-0100-000050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37" name="Text Box 7">
          <a:extLst>
            <a:ext uri="{FF2B5EF4-FFF2-40B4-BE49-F238E27FC236}">
              <a16:creationId xmlns:a16="http://schemas.microsoft.com/office/drawing/2014/main" id="{00000000-0008-0000-0100-00005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38" name="Text Box 6">
          <a:extLst>
            <a:ext uri="{FF2B5EF4-FFF2-40B4-BE49-F238E27FC236}">
              <a16:creationId xmlns:a16="http://schemas.microsoft.com/office/drawing/2014/main" id="{00000000-0008-0000-0100-00005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39" name="Text Box 7">
          <a:extLst>
            <a:ext uri="{FF2B5EF4-FFF2-40B4-BE49-F238E27FC236}">
              <a16:creationId xmlns:a16="http://schemas.microsoft.com/office/drawing/2014/main" id="{00000000-0008-0000-0100-00005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40" name="Text Box 6">
          <a:extLst>
            <a:ext uri="{FF2B5EF4-FFF2-40B4-BE49-F238E27FC236}">
              <a16:creationId xmlns:a16="http://schemas.microsoft.com/office/drawing/2014/main" id="{00000000-0008-0000-0100-00005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341" name="Text Box 5">
          <a:extLst>
            <a:ext uri="{FF2B5EF4-FFF2-40B4-BE49-F238E27FC236}">
              <a16:creationId xmlns:a16="http://schemas.microsoft.com/office/drawing/2014/main" id="{00000000-0008-0000-0100-000055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42" name="Text Box 7">
          <a:extLst>
            <a:ext uri="{FF2B5EF4-FFF2-40B4-BE49-F238E27FC236}">
              <a16:creationId xmlns:a16="http://schemas.microsoft.com/office/drawing/2014/main" id="{00000000-0008-0000-0100-00005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43" name="Text Box 6">
          <a:extLst>
            <a:ext uri="{FF2B5EF4-FFF2-40B4-BE49-F238E27FC236}">
              <a16:creationId xmlns:a16="http://schemas.microsoft.com/office/drawing/2014/main" id="{00000000-0008-0000-0100-00005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44" name="Text Box 7">
          <a:extLst>
            <a:ext uri="{FF2B5EF4-FFF2-40B4-BE49-F238E27FC236}">
              <a16:creationId xmlns:a16="http://schemas.microsoft.com/office/drawing/2014/main" id="{00000000-0008-0000-0100-000058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45" name="Text Box 6">
          <a:extLst>
            <a:ext uri="{FF2B5EF4-FFF2-40B4-BE49-F238E27FC236}">
              <a16:creationId xmlns:a16="http://schemas.microsoft.com/office/drawing/2014/main" id="{00000000-0008-0000-0100-000059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46" name="Text Box 7">
          <a:extLst>
            <a:ext uri="{FF2B5EF4-FFF2-40B4-BE49-F238E27FC236}">
              <a16:creationId xmlns:a16="http://schemas.microsoft.com/office/drawing/2014/main" id="{00000000-0008-0000-0100-00005A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47" name="Text Box 6">
          <a:extLst>
            <a:ext uri="{FF2B5EF4-FFF2-40B4-BE49-F238E27FC236}">
              <a16:creationId xmlns:a16="http://schemas.microsoft.com/office/drawing/2014/main" id="{00000000-0008-0000-0100-00005B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48" name="Text Box 7">
          <a:extLst>
            <a:ext uri="{FF2B5EF4-FFF2-40B4-BE49-F238E27FC236}">
              <a16:creationId xmlns:a16="http://schemas.microsoft.com/office/drawing/2014/main" id="{00000000-0008-0000-0100-00005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49" name="Text Box 6">
          <a:extLst>
            <a:ext uri="{FF2B5EF4-FFF2-40B4-BE49-F238E27FC236}">
              <a16:creationId xmlns:a16="http://schemas.microsoft.com/office/drawing/2014/main" id="{00000000-0008-0000-0100-00005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50" name="Text Box 7">
          <a:extLst>
            <a:ext uri="{FF2B5EF4-FFF2-40B4-BE49-F238E27FC236}">
              <a16:creationId xmlns:a16="http://schemas.microsoft.com/office/drawing/2014/main" id="{00000000-0008-0000-0100-00005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51" name="Text Box 6">
          <a:extLst>
            <a:ext uri="{FF2B5EF4-FFF2-40B4-BE49-F238E27FC236}">
              <a16:creationId xmlns:a16="http://schemas.microsoft.com/office/drawing/2014/main" id="{00000000-0008-0000-0100-00005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52" name="Text Box 7">
          <a:extLst>
            <a:ext uri="{FF2B5EF4-FFF2-40B4-BE49-F238E27FC236}">
              <a16:creationId xmlns:a16="http://schemas.microsoft.com/office/drawing/2014/main" id="{00000000-0008-0000-0100-000060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53" name="Text Box 6">
          <a:extLst>
            <a:ext uri="{FF2B5EF4-FFF2-40B4-BE49-F238E27FC236}">
              <a16:creationId xmlns:a16="http://schemas.microsoft.com/office/drawing/2014/main" id="{00000000-0008-0000-0100-000061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354" name="Text Box 5">
          <a:extLst>
            <a:ext uri="{FF2B5EF4-FFF2-40B4-BE49-F238E27FC236}">
              <a16:creationId xmlns:a16="http://schemas.microsoft.com/office/drawing/2014/main" id="{00000000-0008-0000-0100-000062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55" name="Text Box 7">
          <a:extLst>
            <a:ext uri="{FF2B5EF4-FFF2-40B4-BE49-F238E27FC236}">
              <a16:creationId xmlns:a16="http://schemas.microsoft.com/office/drawing/2014/main" id="{00000000-0008-0000-0100-00006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56" name="Text Box 6">
          <a:extLst>
            <a:ext uri="{FF2B5EF4-FFF2-40B4-BE49-F238E27FC236}">
              <a16:creationId xmlns:a16="http://schemas.microsoft.com/office/drawing/2014/main" id="{00000000-0008-0000-0100-00006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57" name="Text Box 7">
          <a:extLst>
            <a:ext uri="{FF2B5EF4-FFF2-40B4-BE49-F238E27FC236}">
              <a16:creationId xmlns:a16="http://schemas.microsoft.com/office/drawing/2014/main" id="{00000000-0008-0000-0100-000065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58" name="Text Box 6">
          <a:extLst>
            <a:ext uri="{FF2B5EF4-FFF2-40B4-BE49-F238E27FC236}">
              <a16:creationId xmlns:a16="http://schemas.microsoft.com/office/drawing/2014/main" id="{00000000-0008-0000-0100-000066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59" name="Text Box 7">
          <a:extLst>
            <a:ext uri="{FF2B5EF4-FFF2-40B4-BE49-F238E27FC236}">
              <a16:creationId xmlns:a16="http://schemas.microsoft.com/office/drawing/2014/main" id="{00000000-0008-0000-0100-000067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60" name="Text Box 6">
          <a:extLst>
            <a:ext uri="{FF2B5EF4-FFF2-40B4-BE49-F238E27FC236}">
              <a16:creationId xmlns:a16="http://schemas.microsoft.com/office/drawing/2014/main" id="{00000000-0008-0000-0100-000068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61" name="Text Box 7">
          <a:extLst>
            <a:ext uri="{FF2B5EF4-FFF2-40B4-BE49-F238E27FC236}">
              <a16:creationId xmlns:a16="http://schemas.microsoft.com/office/drawing/2014/main" id="{00000000-0008-0000-0100-00006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62" name="Text Box 6">
          <a:extLst>
            <a:ext uri="{FF2B5EF4-FFF2-40B4-BE49-F238E27FC236}">
              <a16:creationId xmlns:a16="http://schemas.microsoft.com/office/drawing/2014/main" id="{00000000-0008-0000-0100-00006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363" name="Text Box 7">
          <a:extLst>
            <a:ext uri="{FF2B5EF4-FFF2-40B4-BE49-F238E27FC236}">
              <a16:creationId xmlns:a16="http://schemas.microsoft.com/office/drawing/2014/main" id="{00000000-0008-0000-0100-00006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364" name="Text Box 6">
          <a:extLst>
            <a:ext uri="{FF2B5EF4-FFF2-40B4-BE49-F238E27FC236}">
              <a16:creationId xmlns:a16="http://schemas.microsoft.com/office/drawing/2014/main" id="{00000000-0008-0000-0100-00006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365" name="Text Box 5">
          <a:extLst>
            <a:ext uri="{FF2B5EF4-FFF2-40B4-BE49-F238E27FC236}">
              <a16:creationId xmlns:a16="http://schemas.microsoft.com/office/drawing/2014/main" id="{00000000-0008-0000-0100-00006D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66" name="Text Box 3">
          <a:extLst>
            <a:ext uri="{FF2B5EF4-FFF2-40B4-BE49-F238E27FC236}">
              <a16:creationId xmlns:a16="http://schemas.microsoft.com/office/drawing/2014/main" id="{00000000-0008-0000-0100-00006E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67" name="Text Box 5">
          <a:extLst>
            <a:ext uri="{FF2B5EF4-FFF2-40B4-BE49-F238E27FC236}">
              <a16:creationId xmlns:a16="http://schemas.microsoft.com/office/drawing/2014/main" id="{00000000-0008-0000-0100-00006F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68" name="Text Box 6">
          <a:extLst>
            <a:ext uri="{FF2B5EF4-FFF2-40B4-BE49-F238E27FC236}">
              <a16:creationId xmlns:a16="http://schemas.microsoft.com/office/drawing/2014/main" id="{00000000-0008-0000-0100-000070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69" name="Text Box 7">
          <a:extLst>
            <a:ext uri="{FF2B5EF4-FFF2-40B4-BE49-F238E27FC236}">
              <a16:creationId xmlns:a16="http://schemas.microsoft.com/office/drawing/2014/main" id="{00000000-0008-0000-0100-000071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0" name="Text Box 8">
          <a:extLst>
            <a:ext uri="{FF2B5EF4-FFF2-40B4-BE49-F238E27FC236}">
              <a16:creationId xmlns:a16="http://schemas.microsoft.com/office/drawing/2014/main" id="{00000000-0008-0000-0100-000072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1" name="Text Box 3">
          <a:extLst>
            <a:ext uri="{FF2B5EF4-FFF2-40B4-BE49-F238E27FC236}">
              <a16:creationId xmlns:a16="http://schemas.microsoft.com/office/drawing/2014/main" id="{00000000-0008-0000-0100-000073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2" name="Text Box 5">
          <a:extLst>
            <a:ext uri="{FF2B5EF4-FFF2-40B4-BE49-F238E27FC236}">
              <a16:creationId xmlns:a16="http://schemas.microsoft.com/office/drawing/2014/main" id="{00000000-0008-0000-0100-000074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3" name="Text Box 6">
          <a:extLst>
            <a:ext uri="{FF2B5EF4-FFF2-40B4-BE49-F238E27FC236}">
              <a16:creationId xmlns:a16="http://schemas.microsoft.com/office/drawing/2014/main" id="{00000000-0008-0000-0100-000075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4" name="Text Box 7">
          <a:extLst>
            <a:ext uri="{FF2B5EF4-FFF2-40B4-BE49-F238E27FC236}">
              <a16:creationId xmlns:a16="http://schemas.microsoft.com/office/drawing/2014/main" id="{00000000-0008-0000-0100-000076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61925"/>
    <xdr:sp macro="" textlink="">
      <xdr:nvSpPr>
        <xdr:cNvPr id="375" name="Text Box 8">
          <a:extLst>
            <a:ext uri="{FF2B5EF4-FFF2-40B4-BE49-F238E27FC236}">
              <a16:creationId xmlns:a16="http://schemas.microsoft.com/office/drawing/2014/main" id="{00000000-0008-0000-0100-000077010000}"/>
            </a:ext>
          </a:extLst>
        </xdr:cNvPr>
        <xdr:cNvSpPr txBox="1">
          <a:spLocks noChangeArrowheads="1"/>
        </xdr:cNvSpPr>
      </xdr:nvSpPr>
      <xdr:spPr bwMode="auto">
        <a:xfrm>
          <a:off x="1285875" y="2300001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76" name="Text Box 3">
          <a:extLst>
            <a:ext uri="{FF2B5EF4-FFF2-40B4-BE49-F238E27FC236}">
              <a16:creationId xmlns:a16="http://schemas.microsoft.com/office/drawing/2014/main" id="{00000000-0008-0000-0100-000078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77" name="Text Box 5">
          <a:extLst>
            <a:ext uri="{FF2B5EF4-FFF2-40B4-BE49-F238E27FC236}">
              <a16:creationId xmlns:a16="http://schemas.microsoft.com/office/drawing/2014/main" id="{00000000-0008-0000-0100-000079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78" name="Text Box 6">
          <a:extLst>
            <a:ext uri="{FF2B5EF4-FFF2-40B4-BE49-F238E27FC236}">
              <a16:creationId xmlns:a16="http://schemas.microsoft.com/office/drawing/2014/main" id="{00000000-0008-0000-0100-00007A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79" name="Text Box 7">
          <a:extLst>
            <a:ext uri="{FF2B5EF4-FFF2-40B4-BE49-F238E27FC236}">
              <a16:creationId xmlns:a16="http://schemas.microsoft.com/office/drawing/2014/main" id="{00000000-0008-0000-0100-00007B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0" name="Text Box 8">
          <a:extLst>
            <a:ext uri="{FF2B5EF4-FFF2-40B4-BE49-F238E27FC236}">
              <a16:creationId xmlns:a16="http://schemas.microsoft.com/office/drawing/2014/main" id="{00000000-0008-0000-0100-00007C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1" name="Text Box 3">
          <a:extLst>
            <a:ext uri="{FF2B5EF4-FFF2-40B4-BE49-F238E27FC236}">
              <a16:creationId xmlns:a16="http://schemas.microsoft.com/office/drawing/2014/main" id="{00000000-0008-0000-0100-00007D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2" name="Text Box 5">
          <a:extLst>
            <a:ext uri="{FF2B5EF4-FFF2-40B4-BE49-F238E27FC236}">
              <a16:creationId xmlns:a16="http://schemas.microsoft.com/office/drawing/2014/main" id="{00000000-0008-0000-0100-00007E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3" name="Text Box 6">
          <a:extLst>
            <a:ext uri="{FF2B5EF4-FFF2-40B4-BE49-F238E27FC236}">
              <a16:creationId xmlns:a16="http://schemas.microsoft.com/office/drawing/2014/main" id="{00000000-0008-0000-0100-00007F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4" name="Text Box 7">
          <a:extLst>
            <a:ext uri="{FF2B5EF4-FFF2-40B4-BE49-F238E27FC236}">
              <a16:creationId xmlns:a16="http://schemas.microsoft.com/office/drawing/2014/main" id="{00000000-0008-0000-0100-000080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5" name="Text Box 8">
          <a:extLst>
            <a:ext uri="{FF2B5EF4-FFF2-40B4-BE49-F238E27FC236}">
              <a16:creationId xmlns:a16="http://schemas.microsoft.com/office/drawing/2014/main" id="{00000000-0008-0000-0100-000081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6" name="Text Box 3">
          <a:extLst>
            <a:ext uri="{FF2B5EF4-FFF2-40B4-BE49-F238E27FC236}">
              <a16:creationId xmlns:a16="http://schemas.microsoft.com/office/drawing/2014/main" id="{00000000-0008-0000-0100-000082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7" name="Text Box 5">
          <a:extLst>
            <a:ext uri="{FF2B5EF4-FFF2-40B4-BE49-F238E27FC236}">
              <a16:creationId xmlns:a16="http://schemas.microsoft.com/office/drawing/2014/main" id="{00000000-0008-0000-0100-000083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8" name="Text Box 6">
          <a:extLst>
            <a:ext uri="{FF2B5EF4-FFF2-40B4-BE49-F238E27FC236}">
              <a16:creationId xmlns:a16="http://schemas.microsoft.com/office/drawing/2014/main" id="{00000000-0008-0000-0100-000084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89" name="Text Box 7">
          <a:extLst>
            <a:ext uri="{FF2B5EF4-FFF2-40B4-BE49-F238E27FC236}">
              <a16:creationId xmlns:a16="http://schemas.microsoft.com/office/drawing/2014/main" id="{00000000-0008-0000-0100-000085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0" name="Text Box 8">
          <a:extLst>
            <a:ext uri="{FF2B5EF4-FFF2-40B4-BE49-F238E27FC236}">
              <a16:creationId xmlns:a16="http://schemas.microsoft.com/office/drawing/2014/main" id="{00000000-0008-0000-0100-000086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1" name="Text Box 3">
          <a:extLst>
            <a:ext uri="{FF2B5EF4-FFF2-40B4-BE49-F238E27FC236}">
              <a16:creationId xmlns:a16="http://schemas.microsoft.com/office/drawing/2014/main" id="{00000000-0008-0000-0100-000087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2" name="Text Box 5">
          <a:extLst>
            <a:ext uri="{FF2B5EF4-FFF2-40B4-BE49-F238E27FC236}">
              <a16:creationId xmlns:a16="http://schemas.microsoft.com/office/drawing/2014/main" id="{00000000-0008-0000-0100-000088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3" name="Text Box 6">
          <a:extLst>
            <a:ext uri="{FF2B5EF4-FFF2-40B4-BE49-F238E27FC236}">
              <a16:creationId xmlns:a16="http://schemas.microsoft.com/office/drawing/2014/main" id="{00000000-0008-0000-0100-000089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4" name="Text Box 7">
          <a:extLst>
            <a:ext uri="{FF2B5EF4-FFF2-40B4-BE49-F238E27FC236}">
              <a16:creationId xmlns:a16="http://schemas.microsoft.com/office/drawing/2014/main" id="{00000000-0008-0000-0100-00008A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5" name="Text Box 8">
          <a:extLst>
            <a:ext uri="{FF2B5EF4-FFF2-40B4-BE49-F238E27FC236}">
              <a16:creationId xmlns:a16="http://schemas.microsoft.com/office/drawing/2014/main" id="{00000000-0008-0000-0100-00008B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6" name="Text Box 3">
          <a:extLst>
            <a:ext uri="{FF2B5EF4-FFF2-40B4-BE49-F238E27FC236}">
              <a16:creationId xmlns:a16="http://schemas.microsoft.com/office/drawing/2014/main" id="{00000000-0008-0000-0100-00008C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7" name="Text Box 5">
          <a:extLst>
            <a:ext uri="{FF2B5EF4-FFF2-40B4-BE49-F238E27FC236}">
              <a16:creationId xmlns:a16="http://schemas.microsoft.com/office/drawing/2014/main" id="{00000000-0008-0000-0100-00008D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8" name="Text Box 6">
          <a:extLst>
            <a:ext uri="{FF2B5EF4-FFF2-40B4-BE49-F238E27FC236}">
              <a16:creationId xmlns:a16="http://schemas.microsoft.com/office/drawing/2014/main" id="{00000000-0008-0000-0100-00008E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399" name="Text Box 7">
          <a:extLst>
            <a:ext uri="{FF2B5EF4-FFF2-40B4-BE49-F238E27FC236}">
              <a16:creationId xmlns:a16="http://schemas.microsoft.com/office/drawing/2014/main" id="{00000000-0008-0000-0100-00008F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400" name="Text Box 8">
          <a:extLst>
            <a:ext uri="{FF2B5EF4-FFF2-40B4-BE49-F238E27FC236}">
              <a16:creationId xmlns:a16="http://schemas.microsoft.com/office/drawing/2014/main" id="{00000000-0008-0000-0100-00009001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182</xdr:row>
      <xdr:rowOff>0</xdr:rowOff>
    </xdr:from>
    <xdr:ext cx="76200" cy="179866"/>
    <xdr:sp macro="" textlink="">
      <xdr:nvSpPr>
        <xdr:cNvPr id="401" name="Text Box 6">
          <a:extLst>
            <a:ext uri="{FF2B5EF4-FFF2-40B4-BE49-F238E27FC236}">
              <a16:creationId xmlns:a16="http://schemas.microsoft.com/office/drawing/2014/main" id="{00000000-0008-0000-0100-000091010000}"/>
            </a:ext>
          </a:extLst>
        </xdr:cNvPr>
        <xdr:cNvSpPr txBox="1">
          <a:spLocks noChangeArrowheads="1"/>
        </xdr:cNvSpPr>
      </xdr:nvSpPr>
      <xdr:spPr bwMode="auto">
        <a:xfrm>
          <a:off x="1308735" y="230000175"/>
          <a:ext cx="76200" cy="179866"/>
        </a:xfrm>
        <a:prstGeom prst="rect">
          <a:avLst/>
        </a:prstGeom>
        <a:noFill/>
        <a:ln w="9525">
          <a:noFill/>
          <a:miter lim="800000"/>
          <a:headEnd/>
          <a:tailEnd/>
        </a:ln>
      </xdr:spPr>
    </xdr:sp>
    <xdr:clientData/>
  </xdr:oneCellAnchor>
  <xdr:oneCellAnchor>
    <xdr:from>
      <xdr:col>2</xdr:col>
      <xdr:colOff>861060</xdr:colOff>
      <xdr:row>182</xdr:row>
      <xdr:rowOff>0</xdr:rowOff>
    </xdr:from>
    <xdr:ext cx="76200" cy="577697"/>
    <xdr:sp macro="" textlink="">
      <xdr:nvSpPr>
        <xdr:cNvPr id="402" name="Text Box 6">
          <a:extLst>
            <a:ext uri="{FF2B5EF4-FFF2-40B4-BE49-F238E27FC236}">
              <a16:creationId xmlns:a16="http://schemas.microsoft.com/office/drawing/2014/main" id="{00000000-0008-0000-0100-000092010000}"/>
            </a:ext>
          </a:extLst>
        </xdr:cNvPr>
        <xdr:cNvSpPr txBox="1">
          <a:spLocks noChangeArrowheads="1"/>
        </xdr:cNvSpPr>
      </xdr:nvSpPr>
      <xdr:spPr bwMode="auto">
        <a:xfrm>
          <a:off x="1308735" y="230000175"/>
          <a:ext cx="76200" cy="577697"/>
        </a:xfrm>
        <a:prstGeom prst="rect">
          <a:avLst/>
        </a:prstGeom>
        <a:noFill/>
        <a:ln w="9525">
          <a:noFill/>
          <a:miter lim="800000"/>
          <a:headEnd/>
          <a:tailEnd/>
        </a:ln>
      </xdr:spPr>
    </xdr:sp>
    <xdr:clientData/>
  </xdr:oneCellAnchor>
  <xdr:oneCellAnchor>
    <xdr:from>
      <xdr:col>2</xdr:col>
      <xdr:colOff>861060</xdr:colOff>
      <xdr:row>182</xdr:row>
      <xdr:rowOff>0</xdr:rowOff>
    </xdr:from>
    <xdr:ext cx="76200" cy="577697"/>
    <xdr:sp macro="" textlink="">
      <xdr:nvSpPr>
        <xdr:cNvPr id="403" name="Text Box 6">
          <a:extLst>
            <a:ext uri="{FF2B5EF4-FFF2-40B4-BE49-F238E27FC236}">
              <a16:creationId xmlns:a16="http://schemas.microsoft.com/office/drawing/2014/main" id="{00000000-0008-0000-0100-000093010000}"/>
            </a:ext>
          </a:extLst>
        </xdr:cNvPr>
        <xdr:cNvSpPr txBox="1">
          <a:spLocks noChangeArrowheads="1"/>
        </xdr:cNvSpPr>
      </xdr:nvSpPr>
      <xdr:spPr bwMode="auto">
        <a:xfrm>
          <a:off x="1308735" y="230000175"/>
          <a:ext cx="76200" cy="577697"/>
        </a:xfrm>
        <a:prstGeom prst="rect">
          <a:avLst/>
        </a:prstGeom>
        <a:noFill/>
        <a:ln w="9525">
          <a:noFill/>
          <a:miter lim="800000"/>
          <a:headEnd/>
          <a:tailEnd/>
        </a:ln>
      </xdr:spPr>
    </xdr:sp>
    <xdr:clientData/>
  </xdr:oneCellAnchor>
  <xdr:oneCellAnchor>
    <xdr:from>
      <xdr:col>2</xdr:col>
      <xdr:colOff>861060</xdr:colOff>
      <xdr:row>182</xdr:row>
      <xdr:rowOff>0</xdr:rowOff>
    </xdr:from>
    <xdr:ext cx="76200" cy="570077"/>
    <xdr:sp macro="" textlink="">
      <xdr:nvSpPr>
        <xdr:cNvPr id="404" name="Text Box 6">
          <a:extLst>
            <a:ext uri="{FF2B5EF4-FFF2-40B4-BE49-F238E27FC236}">
              <a16:creationId xmlns:a16="http://schemas.microsoft.com/office/drawing/2014/main" id="{00000000-0008-0000-0100-000094010000}"/>
            </a:ext>
          </a:extLst>
        </xdr:cNvPr>
        <xdr:cNvSpPr txBox="1">
          <a:spLocks noChangeArrowheads="1"/>
        </xdr:cNvSpPr>
      </xdr:nvSpPr>
      <xdr:spPr bwMode="auto">
        <a:xfrm>
          <a:off x="1308735" y="230000175"/>
          <a:ext cx="76200" cy="570077"/>
        </a:xfrm>
        <a:prstGeom prst="rect">
          <a:avLst/>
        </a:prstGeom>
        <a:noFill/>
        <a:ln w="9525">
          <a:noFill/>
          <a:miter lim="800000"/>
          <a:headEnd/>
          <a:tailEnd/>
        </a:ln>
      </xdr:spPr>
    </xdr:sp>
    <xdr:clientData/>
  </xdr:oneCellAnchor>
  <xdr:oneCellAnchor>
    <xdr:from>
      <xdr:col>2</xdr:col>
      <xdr:colOff>861060</xdr:colOff>
      <xdr:row>182</xdr:row>
      <xdr:rowOff>0</xdr:rowOff>
    </xdr:from>
    <xdr:ext cx="76200" cy="179866"/>
    <xdr:sp macro="" textlink="">
      <xdr:nvSpPr>
        <xdr:cNvPr id="405" name="Text Box 6">
          <a:extLst>
            <a:ext uri="{FF2B5EF4-FFF2-40B4-BE49-F238E27FC236}">
              <a16:creationId xmlns:a16="http://schemas.microsoft.com/office/drawing/2014/main" id="{00000000-0008-0000-0100-000095010000}"/>
            </a:ext>
          </a:extLst>
        </xdr:cNvPr>
        <xdr:cNvSpPr txBox="1">
          <a:spLocks noChangeArrowheads="1"/>
        </xdr:cNvSpPr>
      </xdr:nvSpPr>
      <xdr:spPr bwMode="auto">
        <a:xfrm>
          <a:off x="1308735" y="230000175"/>
          <a:ext cx="76200" cy="179866"/>
        </a:xfrm>
        <a:prstGeom prst="rect">
          <a:avLst/>
        </a:prstGeom>
        <a:noFill/>
        <a:ln w="9525">
          <a:noFill/>
          <a:miter lim="800000"/>
          <a:headEnd/>
          <a:tailEnd/>
        </a:ln>
      </xdr:spPr>
    </xdr:sp>
    <xdr:clientData/>
  </xdr:oneCellAnchor>
  <xdr:oneCellAnchor>
    <xdr:from>
      <xdr:col>2</xdr:col>
      <xdr:colOff>861060</xdr:colOff>
      <xdr:row>182</xdr:row>
      <xdr:rowOff>0</xdr:rowOff>
    </xdr:from>
    <xdr:ext cx="76200" cy="179866"/>
    <xdr:sp macro="" textlink="">
      <xdr:nvSpPr>
        <xdr:cNvPr id="406" name="Text Box 6">
          <a:extLst>
            <a:ext uri="{FF2B5EF4-FFF2-40B4-BE49-F238E27FC236}">
              <a16:creationId xmlns:a16="http://schemas.microsoft.com/office/drawing/2014/main" id="{00000000-0008-0000-0100-000096010000}"/>
            </a:ext>
          </a:extLst>
        </xdr:cNvPr>
        <xdr:cNvSpPr txBox="1">
          <a:spLocks noChangeArrowheads="1"/>
        </xdr:cNvSpPr>
      </xdr:nvSpPr>
      <xdr:spPr bwMode="auto">
        <a:xfrm>
          <a:off x="1308735" y="230000175"/>
          <a:ext cx="76200" cy="179866"/>
        </a:xfrm>
        <a:prstGeom prst="rect">
          <a:avLst/>
        </a:prstGeom>
        <a:noFill/>
        <a:ln w="9525">
          <a:noFill/>
          <a:miter lim="800000"/>
          <a:headEnd/>
          <a:tailEnd/>
        </a:ln>
      </xdr:spPr>
    </xdr:sp>
    <xdr:clientData/>
  </xdr:oneCellAnchor>
  <xdr:oneCellAnchor>
    <xdr:from>
      <xdr:col>2</xdr:col>
      <xdr:colOff>838200</xdr:colOff>
      <xdr:row>182</xdr:row>
      <xdr:rowOff>0</xdr:rowOff>
    </xdr:from>
    <xdr:ext cx="76200" cy="200025"/>
    <xdr:sp macro="" textlink="">
      <xdr:nvSpPr>
        <xdr:cNvPr id="407" name="Text Box 5">
          <a:extLst>
            <a:ext uri="{FF2B5EF4-FFF2-40B4-BE49-F238E27FC236}">
              <a16:creationId xmlns:a16="http://schemas.microsoft.com/office/drawing/2014/main" id="{00000000-0008-0000-0100-000097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80975"/>
    <xdr:sp macro="" textlink="">
      <xdr:nvSpPr>
        <xdr:cNvPr id="408" name="Text Box 6">
          <a:extLst>
            <a:ext uri="{FF2B5EF4-FFF2-40B4-BE49-F238E27FC236}">
              <a16:creationId xmlns:a16="http://schemas.microsoft.com/office/drawing/2014/main" id="{00000000-0008-0000-0100-000098010000}"/>
            </a:ext>
          </a:extLst>
        </xdr:cNvPr>
        <xdr:cNvSpPr txBox="1">
          <a:spLocks noChangeArrowheads="1"/>
        </xdr:cNvSpPr>
      </xdr:nvSpPr>
      <xdr:spPr bwMode="auto">
        <a:xfrm>
          <a:off x="1285875" y="2300001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09" name="Text Box 7">
          <a:extLst>
            <a:ext uri="{FF2B5EF4-FFF2-40B4-BE49-F238E27FC236}">
              <a16:creationId xmlns:a16="http://schemas.microsoft.com/office/drawing/2014/main" id="{00000000-0008-0000-0100-00009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10" name="Text Box 6">
          <a:extLst>
            <a:ext uri="{FF2B5EF4-FFF2-40B4-BE49-F238E27FC236}">
              <a16:creationId xmlns:a16="http://schemas.microsoft.com/office/drawing/2014/main" id="{00000000-0008-0000-0100-00009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11" name="Text Box 5">
          <a:extLst>
            <a:ext uri="{FF2B5EF4-FFF2-40B4-BE49-F238E27FC236}">
              <a16:creationId xmlns:a16="http://schemas.microsoft.com/office/drawing/2014/main" id="{00000000-0008-0000-0100-00009B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12" name="Text Box 7">
          <a:extLst>
            <a:ext uri="{FF2B5EF4-FFF2-40B4-BE49-F238E27FC236}">
              <a16:creationId xmlns:a16="http://schemas.microsoft.com/office/drawing/2014/main" id="{00000000-0008-0000-0100-00009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13" name="Text Box 6">
          <a:extLst>
            <a:ext uri="{FF2B5EF4-FFF2-40B4-BE49-F238E27FC236}">
              <a16:creationId xmlns:a16="http://schemas.microsoft.com/office/drawing/2014/main" id="{00000000-0008-0000-0100-00009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14" name="Text Box 7">
          <a:extLst>
            <a:ext uri="{FF2B5EF4-FFF2-40B4-BE49-F238E27FC236}">
              <a16:creationId xmlns:a16="http://schemas.microsoft.com/office/drawing/2014/main" id="{00000000-0008-0000-0100-00009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15" name="Text Box 6">
          <a:extLst>
            <a:ext uri="{FF2B5EF4-FFF2-40B4-BE49-F238E27FC236}">
              <a16:creationId xmlns:a16="http://schemas.microsoft.com/office/drawing/2014/main" id="{00000000-0008-0000-0100-00009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16" name="Text Box 5">
          <a:extLst>
            <a:ext uri="{FF2B5EF4-FFF2-40B4-BE49-F238E27FC236}">
              <a16:creationId xmlns:a16="http://schemas.microsoft.com/office/drawing/2014/main" id="{00000000-0008-0000-0100-0000A0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17" name="Text Box 7">
          <a:extLst>
            <a:ext uri="{FF2B5EF4-FFF2-40B4-BE49-F238E27FC236}">
              <a16:creationId xmlns:a16="http://schemas.microsoft.com/office/drawing/2014/main" id="{00000000-0008-0000-0100-0000A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18" name="Text Box 6">
          <a:extLst>
            <a:ext uri="{FF2B5EF4-FFF2-40B4-BE49-F238E27FC236}">
              <a16:creationId xmlns:a16="http://schemas.microsoft.com/office/drawing/2014/main" id="{00000000-0008-0000-0100-0000A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19" name="Text Box 7">
          <a:extLst>
            <a:ext uri="{FF2B5EF4-FFF2-40B4-BE49-F238E27FC236}">
              <a16:creationId xmlns:a16="http://schemas.microsoft.com/office/drawing/2014/main" id="{00000000-0008-0000-0100-0000A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20" name="Text Box 6">
          <a:extLst>
            <a:ext uri="{FF2B5EF4-FFF2-40B4-BE49-F238E27FC236}">
              <a16:creationId xmlns:a16="http://schemas.microsoft.com/office/drawing/2014/main" id="{00000000-0008-0000-0100-0000A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21" name="Text Box 7">
          <a:extLst>
            <a:ext uri="{FF2B5EF4-FFF2-40B4-BE49-F238E27FC236}">
              <a16:creationId xmlns:a16="http://schemas.microsoft.com/office/drawing/2014/main" id="{00000000-0008-0000-0100-0000A5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22" name="Text Box 6">
          <a:extLst>
            <a:ext uri="{FF2B5EF4-FFF2-40B4-BE49-F238E27FC236}">
              <a16:creationId xmlns:a16="http://schemas.microsoft.com/office/drawing/2014/main" id="{00000000-0008-0000-0100-0000A6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23" name="Text Box 5">
          <a:extLst>
            <a:ext uri="{FF2B5EF4-FFF2-40B4-BE49-F238E27FC236}">
              <a16:creationId xmlns:a16="http://schemas.microsoft.com/office/drawing/2014/main" id="{00000000-0008-0000-0100-0000A7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24" name="Text Box 7">
          <a:extLst>
            <a:ext uri="{FF2B5EF4-FFF2-40B4-BE49-F238E27FC236}">
              <a16:creationId xmlns:a16="http://schemas.microsoft.com/office/drawing/2014/main" id="{00000000-0008-0000-0100-0000A8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25" name="Text Box 6">
          <a:extLst>
            <a:ext uri="{FF2B5EF4-FFF2-40B4-BE49-F238E27FC236}">
              <a16:creationId xmlns:a16="http://schemas.microsoft.com/office/drawing/2014/main" id="{00000000-0008-0000-0100-0000A9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26" name="Text Box 7">
          <a:extLst>
            <a:ext uri="{FF2B5EF4-FFF2-40B4-BE49-F238E27FC236}">
              <a16:creationId xmlns:a16="http://schemas.microsoft.com/office/drawing/2014/main" id="{00000000-0008-0000-0100-0000AA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27" name="Text Box 6">
          <a:extLst>
            <a:ext uri="{FF2B5EF4-FFF2-40B4-BE49-F238E27FC236}">
              <a16:creationId xmlns:a16="http://schemas.microsoft.com/office/drawing/2014/main" id="{00000000-0008-0000-0100-0000AB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28" name="Text Box 7">
          <a:extLst>
            <a:ext uri="{FF2B5EF4-FFF2-40B4-BE49-F238E27FC236}">
              <a16:creationId xmlns:a16="http://schemas.microsoft.com/office/drawing/2014/main" id="{00000000-0008-0000-0100-0000A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29" name="Text Box 6">
          <a:extLst>
            <a:ext uri="{FF2B5EF4-FFF2-40B4-BE49-F238E27FC236}">
              <a16:creationId xmlns:a16="http://schemas.microsoft.com/office/drawing/2014/main" id="{00000000-0008-0000-0100-0000A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30" name="Text Box 7">
          <a:extLst>
            <a:ext uri="{FF2B5EF4-FFF2-40B4-BE49-F238E27FC236}">
              <a16:creationId xmlns:a16="http://schemas.microsoft.com/office/drawing/2014/main" id="{00000000-0008-0000-0100-0000A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31" name="Text Box 6">
          <a:extLst>
            <a:ext uri="{FF2B5EF4-FFF2-40B4-BE49-F238E27FC236}">
              <a16:creationId xmlns:a16="http://schemas.microsoft.com/office/drawing/2014/main" id="{00000000-0008-0000-0100-0000A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32" name="Text Box 5">
          <a:extLst>
            <a:ext uri="{FF2B5EF4-FFF2-40B4-BE49-F238E27FC236}">
              <a16:creationId xmlns:a16="http://schemas.microsoft.com/office/drawing/2014/main" id="{00000000-0008-0000-0100-0000B0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33" name="Text Box 7">
          <a:extLst>
            <a:ext uri="{FF2B5EF4-FFF2-40B4-BE49-F238E27FC236}">
              <a16:creationId xmlns:a16="http://schemas.microsoft.com/office/drawing/2014/main" id="{00000000-0008-0000-0100-0000B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34" name="Text Box 6">
          <a:extLst>
            <a:ext uri="{FF2B5EF4-FFF2-40B4-BE49-F238E27FC236}">
              <a16:creationId xmlns:a16="http://schemas.microsoft.com/office/drawing/2014/main" id="{00000000-0008-0000-0100-0000B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35" name="Text Box 7">
          <a:extLst>
            <a:ext uri="{FF2B5EF4-FFF2-40B4-BE49-F238E27FC236}">
              <a16:creationId xmlns:a16="http://schemas.microsoft.com/office/drawing/2014/main" id="{00000000-0008-0000-0100-0000B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36" name="Text Box 6">
          <a:extLst>
            <a:ext uri="{FF2B5EF4-FFF2-40B4-BE49-F238E27FC236}">
              <a16:creationId xmlns:a16="http://schemas.microsoft.com/office/drawing/2014/main" id="{00000000-0008-0000-0100-0000B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37" name="Text Box 7">
          <a:extLst>
            <a:ext uri="{FF2B5EF4-FFF2-40B4-BE49-F238E27FC236}">
              <a16:creationId xmlns:a16="http://schemas.microsoft.com/office/drawing/2014/main" id="{00000000-0008-0000-0100-0000B5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38" name="Text Box 6">
          <a:extLst>
            <a:ext uri="{FF2B5EF4-FFF2-40B4-BE49-F238E27FC236}">
              <a16:creationId xmlns:a16="http://schemas.microsoft.com/office/drawing/2014/main" id="{00000000-0008-0000-0100-0000B6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39" name="Text Box 7">
          <a:extLst>
            <a:ext uri="{FF2B5EF4-FFF2-40B4-BE49-F238E27FC236}">
              <a16:creationId xmlns:a16="http://schemas.microsoft.com/office/drawing/2014/main" id="{00000000-0008-0000-0100-0000B7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40" name="Text Box 6">
          <a:extLst>
            <a:ext uri="{FF2B5EF4-FFF2-40B4-BE49-F238E27FC236}">
              <a16:creationId xmlns:a16="http://schemas.microsoft.com/office/drawing/2014/main" id="{00000000-0008-0000-0100-0000B8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41" name="Text Box 7">
          <a:extLst>
            <a:ext uri="{FF2B5EF4-FFF2-40B4-BE49-F238E27FC236}">
              <a16:creationId xmlns:a16="http://schemas.microsoft.com/office/drawing/2014/main" id="{00000000-0008-0000-0100-0000B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42" name="Text Box 6">
          <a:extLst>
            <a:ext uri="{FF2B5EF4-FFF2-40B4-BE49-F238E27FC236}">
              <a16:creationId xmlns:a16="http://schemas.microsoft.com/office/drawing/2014/main" id="{00000000-0008-0000-0100-0000B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43" name="Text Box 5">
          <a:extLst>
            <a:ext uri="{FF2B5EF4-FFF2-40B4-BE49-F238E27FC236}">
              <a16:creationId xmlns:a16="http://schemas.microsoft.com/office/drawing/2014/main" id="{00000000-0008-0000-0100-0000BB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44" name="Text Box 7">
          <a:extLst>
            <a:ext uri="{FF2B5EF4-FFF2-40B4-BE49-F238E27FC236}">
              <a16:creationId xmlns:a16="http://schemas.microsoft.com/office/drawing/2014/main" id="{00000000-0008-0000-0100-0000B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45" name="Text Box 6">
          <a:extLst>
            <a:ext uri="{FF2B5EF4-FFF2-40B4-BE49-F238E27FC236}">
              <a16:creationId xmlns:a16="http://schemas.microsoft.com/office/drawing/2014/main" id="{00000000-0008-0000-0100-0000B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46" name="Text Box 7">
          <a:extLst>
            <a:ext uri="{FF2B5EF4-FFF2-40B4-BE49-F238E27FC236}">
              <a16:creationId xmlns:a16="http://schemas.microsoft.com/office/drawing/2014/main" id="{00000000-0008-0000-0100-0000B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47" name="Text Box 6">
          <a:extLst>
            <a:ext uri="{FF2B5EF4-FFF2-40B4-BE49-F238E27FC236}">
              <a16:creationId xmlns:a16="http://schemas.microsoft.com/office/drawing/2014/main" id="{00000000-0008-0000-0100-0000B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48" name="Text Box 7">
          <a:extLst>
            <a:ext uri="{FF2B5EF4-FFF2-40B4-BE49-F238E27FC236}">
              <a16:creationId xmlns:a16="http://schemas.microsoft.com/office/drawing/2014/main" id="{00000000-0008-0000-0100-0000C0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49" name="Text Box 6">
          <a:extLst>
            <a:ext uri="{FF2B5EF4-FFF2-40B4-BE49-F238E27FC236}">
              <a16:creationId xmlns:a16="http://schemas.microsoft.com/office/drawing/2014/main" id="{00000000-0008-0000-0100-0000C1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50" name="Text Box 7">
          <a:extLst>
            <a:ext uri="{FF2B5EF4-FFF2-40B4-BE49-F238E27FC236}">
              <a16:creationId xmlns:a16="http://schemas.microsoft.com/office/drawing/2014/main" id="{00000000-0008-0000-0100-0000C2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51" name="Text Box 6">
          <a:extLst>
            <a:ext uri="{FF2B5EF4-FFF2-40B4-BE49-F238E27FC236}">
              <a16:creationId xmlns:a16="http://schemas.microsoft.com/office/drawing/2014/main" id="{00000000-0008-0000-0100-0000C3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52" name="Text Box 7">
          <a:extLst>
            <a:ext uri="{FF2B5EF4-FFF2-40B4-BE49-F238E27FC236}">
              <a16:creationId xmlns:a16="http://schemas.microsoft.com/office/drawing/2014/main" id="{00000000-0008-0000-0100-0000C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53" name="Text Box 6">
          <a:extLst>
            <a:ext uri="{FF2B5EF4-FFF2-40B4-BE49-F238E27FC236}">
              <a16:creationId xmlns:a16="http://schemas.microsoft.com/office/drawing/2014/main" id="{00000000-0008-0000-0100-0000C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54" name="Text Box 7">
          <a:extLst>
            <a:ext uri="{FF2B5EF4-FFF2-40B4-BE49-F238E27FC236}">
              <a16:creationId xmlns:a16="http://schemas.microsoft.com/office/drawing/2014/main" id="{00000000-0008-0000-0100-0000C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55" name="Text Box 6">
          <a:extLst>
            <a:ext uri="{FF2B5EF4-FFF2-40B4-BE49-F238E27FC236}">
              <a16:creationId xmlns:a16="http://schemas.microsoft.com/office/drawing/2014/main" id="{00000000-0008-0000-0100-0000C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56" name="Text Box 5">
          <a:extLst>
            <a:ext uri="{FF2B5EF4-FFF2-40B4-BE49-F238E27FC236}">
              <a16:creationId xmlns:a16="http://schemas.microsoft.com/office/drawing/2014/main" id="{00000000-0008-0000-0100-0000C8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57" name="Text Box 7">
          <a:extLst>
            <a:ext uri="{FF2B5EF4-FFF2-40B4-BE49-F238E27FC236}">
              <a16:creationId xmlns:a16="http://schemas.microsoft.com/office/drawing/2014/main" id="{00000000-0008-0000-0100-0000C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58" name="Text Box 6">
          <a:extLst>
            <a:ext uri="{FF2B5EF4-FFF2-40B4-BE49-F238E27FC236}">
              <a16:creationId xmlns:a16="http://schemas.microsoft.com/office/drawing/2014/main" id="{00000000-0008-0000-0100-0000C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59" name="Text Box 7">
          <a:extLst>
            <a:ext uri="{FF2B5EF4-FFF2-40B4-BE49-F238E27FC236}">
              <a16:creationId xmlns:a16="http://schemas.microsoft.com/office/drawing/2014/main" id="{00000000-0008-0000-0100-0000C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60" name="Text Box 6">
          <a:extLst>
            <a:ext uri="{FF2B5EF4-FFF2-40B4-BE49-F238E27FC236}">
              <a16:creationId xmlns:a16="http://schemas.microsoft.com/office/drawing/2014/main" id="{00000000-0008-0000-0100-0000C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61" name="Text Box 7">
          <a:extLst>
            <a:ext uri="{FF2B5EF4-FFF2-40B4-BE49-F238E27FC236}">
              <a16:creationId xmlns:a16="http://schemas.microsoft.com/office/drawing/2014/main" id="{00000000-0008-0000-0100-0000CD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62" name="Text Box 6">
          <a:extLst>
            <a:ext uri="{FF2B5EF4-FFF2-40B4-BE49-F238E27FC236}">
              <a16:creationId xmlns:a16="http://schemas.microsoft.com/office/drawing/2014/main" id="{00000000-0008-0000-0100-0000CE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63" name="Text Box 7">
          <a:extLst>
            <a:ext uri="{FF2B5EF4-FFF2-40B4-BE49-F238E27FC236}">
              <a16:creationId xmlns:a16="http://schemas.microsoft.com/office/drawing/2014/main" id="{00000000-0008-0000-0100-0000CF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64" name="Text Box 6">
          <a:extLst>
            <a:ext uri="{FF2B5EF4-FFF2-40B4-BE49-F238E27FC236}">
              <a16:creationId xmlns:a16="http://schemas.microsoft.com/office/drawing/2014/main" id="{00000000-0008-0000-0100-0000D0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65" name="Text Box 7">
          <a:extLst>
            <a:ext uri="{FF2B5EF4-FFF2-40B4-BE49-F238E27FC236}">
              <a16:creationId xmlns:a16="http://schemas.microsoft.com/office/drawing/2014/main" id="{00000000-0008-0000-0100-0000D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66" name="Text Box 6">
          <a:extLst>
            <a:ext uri="{FF2B5EF4-FFF2-40B4-BE49-F238E27FC236}">
              <a16:creationId xmlns:a16="http://schemas.microsoft.com/office/drawing/2014/main" id="{00000000-0008-0000-0100-0000D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67" name="Text Box 5">
          <a:extLst>
            <a:ext uri="{FF2B5EF4-FFF2-40B4-BE49-F238E27FC236}">
              <a16:creationId xmlns:a16="http://schemas.microsoft.com/office/drawing/2014/main" id="{00000000-0008-0000-0100-0000D3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68" name="Text Box 7">
          <a:extLst>
            <a:ext uri="{FF2B5EF4-FFF2-40B4-BE49-F238E27FC236}">
              <a16:creationId xmlns:a16="http://schemas.microsoft.com/office/drawing/2014/main" id="{00000000-0008-0000-0100-0000D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69" name="Text Box 6">
          <a:extLst>
            <a:ext uri="{FF2B5EF4-FFF2-40B4-BE49-F238E27FC236}">
              <a16:creationId xmlns:a16="http://schemas.microsoft.com/office/drawing/2014/main" id="{00000000-0008-0000-0100-0000D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70" name="Text Box 7">
          <a:extLst>
            <a:ext uri="{FF2B5EF4-FFF2-40B4-BE49-F238E27FC236}">
              <a16:creationId xmlns:a16="http://schemas.microsoft.com/office/drawing/2014/main" id="{00000000-0008-0000-0100-0000D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71" name="Text Box 6">
          <a:extLst>
            <a:ext uri="{FF2B5EF4-FFF2-40B4-BE49-F238E27FC236}">
              <a16:creationId xmlns:a16="http://schemas.microsoft.com/office/drawing/2014/main" id="{00000000-0008-0000-0100-0000D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72" name="Text Box 7">
          <a:extLst>
            <a:ext uri="{FF2B5EF4-FFF2-40B4-BE49-F238E27FC236}">
              <a16:creationId xmlns:a16="http://schemas.microsoft.com/office/drawing/2014/main" id="{00000000-0008-0000-0100-0000D8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73" name="Text Box 6">
          <a:extLst>
            <a:ext uri="{FF2B5EF4-FFF2-40B4-BE49-F238E27FC236}">
              <a16:creationId xmlns:a16="http://schemas.microsoft.com/office/drawing/2014/main" id="{00000000-0008-0000-0100-0000D9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74" name="Text Box 7">
          <a:extLst>
            <a:ext uri="{FF2B5EF4-FFF2-40B4-BE49-F238E27FC236}">
              <a16:creationId xmlns:a16="http://schemas.microsoft.com/office/drawing/2014/main" id="{00000000-0008-0000-0100-0000DA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75" name="Text Box 6">
          <a:extLst>
            <a:ext uri="{FF2B5EF4-FFF2-40B4-BE49-F238E27FC236}">
              <a16:creationId xmlns:a16="http://schemas.microsoft.com/office/drawing/2014/main" id="{00000000-0008-0000-0100-0000DB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76" name="Text Box 7">
          <a:extLst>
            <a:ext uri="{FF2B5EF4-FFF2-40B4-BE49-F238E27FC236}">
              <a16:creationId xmlns:a16="http://schemas.microsoft.com/office/drawing/2014/main" id="{00000000-0008-0000-0100-0000DC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77" name="Text Box 6">
          <a:extLst>
            <a:ext uri="{FF2B5EF4-FFF2-40B4-BE49-F238E27FC236}">
              <a16:creationId xmlns:a16="http://schemas.microsoft.com/office/drawing/2014/main" id="{00000000-0008-0000-0100-0000DD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78" name="Text Box 7">
          <a:extLst>
            <a:ext uri="{FF2B5EF4-FFF2-40B4-BE49-F238E27FC236}">
              <a16:creationId xmlns:a16="http://schemas.microsoft.com/office/drawing/2014/main" id="{00000000-0008-0000-0100-0000D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79" name="Text Box 6">
          <a:extLst>
            <a:ext uri="{FF2B5EF4-FFF2-40B4-BE49-F238E27FC236}">
              <a16:creationId xmlns:a16="http://schemas.microsoft.com/office/drawing/2014/main" id="{00000000-0008-0000-0100-0000D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80" name="Text Box 5">
          <a:extLst>
            <a:ext uri="{FF2B5EF4-FFF2-40B4-BE49-F238E27FC236}">
              <a16:creationId xmlns:a16="http://schemas.microsoft.com/office/drawing/2014/main" id="{00000000-0008-0000-0100-0000E0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81" name="Text Box 7">
          <a:extLst>
            <a:ext uri="{FF2B5EF4-FFF2-40B4-BE49-F238E27FC236}">
              <a16:creationId xmlns:a16="http://schemas.microsoft.com/office/drawing/2014/main" id="{00000000-0008-0000-0100-0000E1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82" name="Text Box 6">
          <a:extLst>
            <a:ext uri="{FF2B5EF4-FFF2-40B4-BE49-F238E27FC236}">
              <a16:creationId xmlns:a16="http://schemas.microsoft.com/office/drawing/2014/main" id="{00000000-0008-0000-0100-0000E2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83" name="Text Box 7">
          <a:extLst>
            <a:ext uri="{FF2B5EF4-FFF2-40B4-BE49-F238E27FC236}">
              <a16:creationId xmlns:a16="http://schemas.microsoft.com/office/drawing/2014/main" id="{00000000-0008-0000-0100-0000E3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84" name="Text Box 6">
          <a:extLst>
            <a:ext uri="{FF2B5EF4-FFF2-40B4-BE49-F238E27FC236}">
              <a16:creationId xmlns:a16="http://schemas.microsoft.com/office/drawing/2014/main" id="{00000000-0008-0000-0100-0000E4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85" name="Text Box 7">
          <a:extLst>
            <a:ext uri="{FF2B5EF4-FFF2-40B4-BE49-F238E27FC236}">
              <a16:creationId xmlns:a16="http://schemas.microsoft.com/office/drawing/2014/main" id="{00000000-0008-0000-0100-0000E5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86" name="Text Box 6">
          <a:extLst>
            <a:ext uri="{FF2B5EF4-FFF2-40B4-BE49-F238E27FC236}">
              <a16:creationId xmlns:a16="http://schemas.microsoft.com/office/drawing/2014/main" id="{00000000-0008-0000-0100-0000E6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87" name="Text Box 7">
          <a:extLst>
            <a:ext uri="{FF2B5EF4-FFF2-40B4-BE49-F238E27FC236}">
              <a16:creationId xmlns:a16="http://schemas.microsoft.com/office/drawing/2014/main" id="{00000000-0008-0000-0100-0000E7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88" name="Text Box 6">
          <a:extLst>
            <a:ext uri="{FF2B5EF4-FFF2-40B4-BE49-F238E27FC236}">
              <a16:creationId xmlns:a16="http://schemas.microsoft.com/office/drawing/2014/main" id="{00000000-0008-0000-0100-0000E8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89" name="Text Box 7">
          <a:extLst>
            <a:ext uri="{FF2B5EF4-FFF2-40B4-BE49-F238E27FC236}">
              <a16:creationId xmlns:a16="http://schemas.microsoft.com/office/drawing/2014/main" id="{00000000-0008-0000-0100-0000E9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90" name="Text Box 6">
          <a:extLst>
            <a:ext uri="{FF2B5EF4-FFF2-40B4-BE49-F238E27FC236}">
              <a16:creationId xmlns:a16="http://schemas.microsoft.com/office/drawing/2014/main" id="{00000000-0008-0000-0100-0000EA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91" name="Text Box 7">
          <a:extLst>
            <a:ext uri="{FF2B5EF4-FFF2-40B4-BE49-F238E27FC236}">
              <a16:creationId xmlns:a16="http://schemas.microsoft.com/office/drawing/2014/main" id="{00000000-0008-0000-0100-0000E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92" name="Text Box 6">
          <a:extLst>
            <a:ext uri="{FF2B5EF4-FFF2-40B4-BE49-F238E27FC236}">
              <a16:creationId xmlns:a16="http://schemas.microsoft.com/office/drawing/2014/main" id="{00000000-0008-0000-0100-0000E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493" name="Text Box 5">
          <a:extLst>
            <a:ext uri="{FF2B5EF4-FFF2-40B4-BE49-F238E27FC236}">
              <a16:creationId xmlns:a16="http://schemas.microsoft.com/office/drawing/2014/main" id="{00000000-0008-0000-0100-0000ED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94" name="Text Box 7">
          <a:extLst>
            <a:ext uri="{FF2B5EF4-FFF2-40B4-BE49-F238E27FC236}">
              <a16:creationId xmlns:a16="http://schemas.microsoft.com/office/drawing/2014/main" id="{00000000-0008-0000-0100-0000EE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95" name="Text Box 6">
          <a:extLst>
            <a:ext uri="{FF2B5EF4-FFF2-40B4-BE49-F238E27FC236}">
              <a16:creationId xmlns:a16="http://schemas.microsoft.com/office/drawing/2014/main" id="{00000000-0008-0000-0100-0000EF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96" name="Text Box 7">
          <a:extLst>
            <a:ext uri="{FF2B5EF4-FFF2-40B4-BE49-F238E27FC236}">
              <a16:creationId xmlns:a16="http://schemas.microsoft.com/office/drawing/2014/main" id="{00000000-0008-0000-0100-0000F0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97" name="Text Box 6">
          <a:extLst>
            <a:ext uri="{FF2B5EF4-FFF2-40B4-BE49-F238E27FC236}">
              <a16:creationId xmlns:a16="http://schemas.microsoft.com/office/drawing/2014/main" id="{00000000-0008-0000-0100-0000F1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498" name="Text Box 7">
          <a:extLst>
            <a:ext uri="{FF2B5EF4-FFF2-40B4-BE49-F238E27FC236}">
              <a16:creationId xmlns:a16="http://schemas.microsoft.com/office/drawing/2014/main" id="{00000000-0008-0000-0100-0000F2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499" name="Text Box 6">
          <a:extLst>
            <a:ext uri="{FF2B5EF4-FFF2-40B4-BE49-F238E27FC236}">
              <a16:creationId xmlns:a16="http://schemas.microsoft.com/office/drawing/2014/main" id="{00000000-0008-0000-0100-0000F3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00" name="Text Box 7">
          <a:extLst>
            <a:ext uri="{FF2B5EF4-FFF2-40B4-BE49-F238E27FC236}">
              <a16:creationId xmlns:a16="http://schemas.microsoft.com/office/drawing/2014/main" id="{00000000-0008-0000-0100-0000F4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01" name="Text Box 6">
          <a:extLst>
            <a:ext uri="{FF2B5EF4-FFF2-40B4-BE49-F238E27FC236}">
              <a16:creationId xmlns:a16="http://schemas.microsoft.com/office/drawing/2014/main" id="{00000000-0008-0000-0100-0000F5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02" name="Text Box 7">
          <a:extLst>
            <a:ext uri="{FF2B5EF4-FFF2-40B4-BE49-F238E27FC236}">
              <a16:creationId xmlns:a16="http://schemas.microsoft.com/office/drawing/2014/main" id="{00000000-0008-0000-0100-0000F6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03" name="Text Box 6">
          <a:extLst>
            <a:ext uri="{FF2B5EF4-FFF2-40B4-BE49-F238E27FC236}">
              <a16:creationId xmlns:a16="http://schemas.microsoft.com/office/drawing/2014/main" id="{00000000-0008-0000-0100-0000F7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04" name="Text Box 7">
          <a:extLst>
            <a:ext uri="{FF2B5EF4-FFF2-40B4-BE49-F238E27FC236}">
              <a16:creationId xmlns:a16="http://schemas.microsoft.com/office/drawing/2014/main" id="{00000000-0008-0000-0100-0000F8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05" name="Text Box 6">
          <a:extLst>
            <a:ext uri="{FF2B5EF4-FFF2-40B4-BE49-F238E27FC236}">
              <a16:creationId xmlns:a16="http://schemas.microsoft.com/office/drawing/2014/main" id="{00000000-0008-0000-0100-0000F9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06" name="Text Box 5">
          <a:extLst>
            <a:ext uri="{FF2B5EF4-FFF2-40B4-BE49-F238E27FC236}">
              <a16:creationId xmlns:a16="http://schemas.microsoft.com/office/drawing/2014/main" id="{00000000-0008-0000-0100-0000FA01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07" name="Text Box 7">
          <a:extLst>
            <a:ext uri="{FF2B5EF4-FFF2-40B4-BE49-F238E27FC236}">
              <a16:creationId xmlns:a16="http://schemas.microsoft.com/office/drawing/2014/main" id="{00000000-0008-0000-0100-0000FB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08" name="Text Box 6">
          <a:extLst>
            <a:ext uri="{FF2B5EF4-FFF2-40B4-BE49-F238E27FC236}">
              <a16:creationId xmlns:a16="http://schemas.microsoft.com/office/drawing/2014/main" id="{00000000-0008-0000-0100-0000FC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09" name="Text Box 7">
          <a:extLst>
            <a:ext uri="{FF2B5EF4-FFF2-40B4-BE49-F238E27FC236}">
              <a16:creationId xmlns:a16="http://schemas.microsoft.com/office/drawing/2014/main" id="{00000000-0008-0000-0100-0000FD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10" name="Text Box 6">
          <a:extLst>
            <a:ext uri="{FF2B5EF4-FFF2-40B4-BE49-F238E27FC236}">
              <a16:creationId xmlns:a16="http://schemas.microsoft.com/office/drawing/2014/main" id="{00000000-0008-0000-0100-0000FE01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11" name="Text Box 7">
          <a:extLst>
            <a:ext uri="{FF2B5EF4-FFF2-40B4-BE49-F238E27FC236}">
              <a16:creationId xmlns:a16="http://schemas.microsoft.com/office/drawing/2014/main" id="{00000000-0008-0000-0100-0000FF01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12" name="Text Box 6">
          <a:extLst>
            <a:ext uri="{FF2B5EF4-FFF2-40B4-BE49-F238E27FC236}">
              <a16:creationId xmlns:a16="http://schemas.microsoft.com/office/drawing/2014/main" id="{00000000-0008-0000-0100-000000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13" name="Text Box 7">
          <a:extLst>
            <a:ext uri="{FF2B5EF4-FFF2-40B4-BE49-F238E27FC236}">
              <a16:creationId xmlns:a16="http://schemas.microsoft.com/office/drawing/2014/main" id="{00000000-0008-0000-0100-000001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14" name="Text Box 6">
          <a:extLst>
            <a:ext uri="{FF2B5EF4-FFF2-40B4-BE49-F238E27FC236}">
              <a16:creationId xmlns:a16="http://schemas.microsoft.com/office/drawing/2014/main" id="{00000000-0008-0000-0100-000002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15" name="Text Box 7">
          <a:extLst>
            <a:ext uri="{FF2B5EF4-FFF2-40B4-BE49-F238E27FC236}">
              <a16:creationId xmlns:a16="http://schemas.microsoft.com/office/drawing/2014/main" id="{00000000-0008-0000-0100-000003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16" name="Text Box 6">
          <a:extLst>
            <a:ext uri="{FF2B5EF4-FFF2-40B4-BE49-F238E27FC236}">
              <a16:creationId xmlns:a16="http://schemas.microsoft.com/office/drawing/2014/main" id="{00000000-0008-0000-0100-000004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17" name="Text Box 5">
          <a:extLst>
            <a:ext uri="{FF2B5EF4-FFF2-40B4-BE49-F238E27FC236}">
              <a16:creationId xmlns:a16="http://schemas.microsoft.com/office/drawing/2014/main" id="{00000000-0008-0000-0100-000005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18" name="Text Box 7">
          <a:extLst>
            <a:ext uri="{FF2B5EF4-FFF2-40B4-BE49-F238E27FC236}">
              <a16:creationId xmlns:a16="http://schemas.microsoft.com/office/drawing/2014/main" id="{00000000-0008-0000-0100-000006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19" name="Text Box 6">
          <a:extLst>
            <a:ext uri="{FF2B5EF4-FFF2-40B4-BE49-F238E27FC236}">
              <a16:creationId xmlns:a16="http://schemas.microsoft.com/office/drawing/2014/main" id="{00000000-0008-0000-0100-000007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20" name="Text Box 7">
          <a:extLst>
            <a:ext uri="{FF2B5EF4-FFF2-40B4-BE49-F238E27FC236}">
              <a16:creationId xmlns:a16="http://schemas.microsoft.com/office/drawing/2014/main" id="{00000000-0008-0000-0100-000008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21" name="Text Box 6">
          <a:extLst>
            <a:ext uri="{FF2B5EF4-FFF2-40B4-BE49-F238E27FC236}">
              <a16:creationId xmlns:a16="http://schemas.microsoft.com/office/drawing/2014/main" id="{00000000-0008-0000-0100-000009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22" name="Text Box 7">
          <a:extLst>
            <a:ext uri="{FF2B5EF4-FFF2-40B4-BE49-F238E27FC236}">
              <a16:creationId xmlns:a16="http://schemas.microsoft.com/office/drawing/2014/main" id="{00000000-0008-0000-0100-00000A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23" name="Text Box 6">
          <a:extLst>
            <a:ext uri="{FF2B5EF4-FFF2-40B4-BE49-F238E27FC236}">
              <a16:creationId xmlns:a16="http://schemas.microsoft.com/office/drawing/2014/main" id="{00000000-0008-0000-0100-00000B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24" name="Text Box 7">
          <a:extLst>
            <a:ext uri="{FF2B5EF4-FFF2-40B4-BE49-F238E27FC236}">
              <a16:creationId xmlns:a16="http://schemas.microsoft.com/office/drawing/2014/main" id="{00000000-0008-0000-0100-00000C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25" name="Text Box 6">
          <a:extLst>
            <a:ext uri="{FF2B5EF4-FFF2-40B4-BE49-F238E27FC236}">
              <a16:creationId xmlns:a16="http://schemas.microsoft.com/office/drawing/2014/main" id="{00000000-0008-0000-0100-00000D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26" name="Text Box 7">
          <a:extLst>
            <a:ext uri="{FF2B5EF4-FFF2-40B4-BE49-F238E27FC236}">
              <a16:creationId xmlns:a16="http://schemas.microsoft.com/office/drawing/2014/main" id="{00000000-0008-0000-0100-00000E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27" name="Text Box 6">
          <a:extLst>
            <a:ext uri="{FF2B5EF4-FFF2-40B4-BE49-F238E27FC236}">
              <a16:creationId xmlns:a16="http://schemas.microsoft.com/office/drawing/2014/main" id="{00000000-0008-0000-0100-00000F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28" name="Text Box 7">
          <a:extLst>
            <a:ext uri="{FF2B5EF4-FFF2-40B4-BE49-F238E27FC236}">
              <a16:creationId xmlns:a16="http://schemas.microsoft.com/office/drawing/2014/main" id="{00000000-0008-0000-0100-000010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29" name="Text Box 6">
          <a:extLst>
            <a:ext uri="{FF2B5EF4-FFF2-40B4-BE49-F238E27FC236}">
              <a16:creationId xmlns:a16="http://schemas.microsoft.com/office/drawing/2014/main" id="{00000000-0008-0000-0100-000011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30" name="Text Box 5">
          <a:extLst>
            <a:ext uri="{FF2B5EF4-FFF2-40B4-BE49-F238E27FC236}">
              <a16:creationId xmlns:a16="http://schemas.microsoft.com/office/drawing/2014/main" id="{00000000-0008-0000-0100-000012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182</xdr:row>
      <xdr:rowOff>0</xdr:rowOff>
    </xdr:from>
    <xdr:ext cx="76200" cy="222885"/>
    <xdr:sp macro="" textlink="">
      <xdr:nvSpPr>
        <xdr:cNvPr id="531" name="Text Box 6">
          <a:extLst>
            <a:ext uri="{FF2B5EF4-FFF2-40B4-BE49-F238E27FC236}">
              <a16:creationId xmlns:a16="http://schemas.microsoft.com/office/drawing/2014/main" id="{00000000-0008-0000-0100-000013020000}"/>
            </a:ext>
          </a:extLst>
        </xdr:cNvPr>
        <xdr:cNvSpPr txBox="1">
          <a:spLocks noChangeArrowheads="1"/>
        </xdr:cNvSpPr>
      </xdr:nvSpPr>
      <xdr:spPr bwMode="auto">
        <a:xfrm>
          <a:off x="1308735" y="230000175"/>
          <a:ext cx="76200" cy="222885"/>
        </a:xfrm>
        <a:prstGeom prst="rect">
          <a:avLst/>
        </a:prstGeom>
        <a:noFill/>
        <a:ln w="9525">
          <a:noFill/>
          <a:miter lim="800000"/>
          <a:headEnd/>
          <a:tailEnd/>
        </a:ln>
      </xdr:spPr>
    </xdr:sp>
    <xdr:clientData/>
  </xdr:oneCellAnchor>
  <xdr:oneCellAnchor>
    <xdr:from>
      <xdr:col>2</xdr:col>
      <xdr:colOff>861060</xdr:colOff>
      <xdr:row>182</xdr:row>
      <xdr:rowOff>0</xdr:rowOff>
    </xdr:from>
    <xdr:ext cx="76200" cy="160816"/>
    <xdr:sp macro="" textlink="">
      <xdr:nvSpPr>
        <xdr:cNvPr id="532" name="Text Box 6">
          <a:extLst>
            <a:ext uri="{FF2B5EF4-FFF2-40B4-BE49-F238E27FC236}">
              <a16:creationId xmlns:a16="http://schemas.microsoft.com/office/drawing/2014/main" id="{00000000-0008-0000-0100-000014020000}"/>
            </a:ext>
          </a:extLst>
        </xdr:cNvPr>
        <xdr:cNvSpPr txBox="1">
          <a:spLocks noChangeArrowheads="1"/>
        </xdr:cNvSpPr>
      </xdr:nvSpPr>
      <xdr:spPr bwMode="auto">
        <a:xfrm>
          <a:off x="1308735" y="230000175"/>
          <a:ext cx="76200" cy="160816"/>
        </a:xfrm>
        <a:prstGeom prst="rect">
          <a:avLst/>
        </a:prstGeom>
        <a:noFill/>
        <a:ln w="9525">
          <a:noFill/>
          <a:miter lim="800000"/>
          <a:headEnd/>
          <a:tailEnd/>
        </a:ln>
      </xdr:spPr>
    </xdr:sp>
    <xdr:clientData/>
  </xdr:oneCellAnchor>
  <xdr:oneCellAnchor>
    <xdr:from>
      <xdr:col>2</xdr:col>
      <xdr:colOff>861060</xdr:colOff>
      <xdr:row>182</xdr:row>
      <xdr:rowOff>0</xdr:rowOff>
    </xdr:from>
    <xdr:ext cx="76200" cy="179866"/>
    <xdr:sp macro="" textlink="">
      <xdr:nvSpPr>
        <xdr:cNvPr id="533" name="Text Box 6">
          <a:extLst>
            <a:ext uri="{FF2B5EF4-FFF2-40B4-BE49-F238E27FC236}">
              <a16:creationId xmlns:a16="http://schemas.microsoft.com/office/drawing/2014/main" id="{00000000-0008-0000-0100-000015020000}"/>
            </a:ext>
          </a:extLst>
        </xdr:cNvPr>
        <xdr:cNvSpPr txBox="1">
          <a:spLocks noChangeArrowheads="1"/>
        </xdr:cNvSpPr>
      </xdr:nvSpPr>
      <xdr:spPr bwMode="auto">
        <a:xfrm>
          <a:off x="1308735" y="230000175"/>
          <a:ext cx="76200" cy="179866"/>
        </a:xfrm>
        <a:prstGeom prst="rect">
          <a:avLst/>
        </a:prstGeom>
        <a:noFill/>
        <a:ln w="9525">
          <a:noFill/>
          <a:miter lim="800000"/>
          <a:headEnd/>
          <a:tailEnd/>
        </a:ln>
      </xdr:spPr>
    </xdr:sp>
    <xdr:clientData/>
  </xdr:oneCellAnchor>
  <xdr:oneCellAnchor>
    <xdr:from>
      <xdr:col>2</xdr:col>
      <xdr:colOff>838200</xdr:colOff>
      <xdr:row>182</xdr:row>
      <xdr:rowOff>0</xdr:rowOff>
    </xdr:from>
    <xdr:ext cx="76200" cy="219075"/>
    <xdr:sp macro="" textlink="">
      <xdr:nvSpPr>
        <xdr:cNvPr id="534" name="Text Box 7">
          <a:extLst>
            <a:ext uri="{FF2B5EF4-FFF2-40B4-BE49-F238E27FC236}">
              <a16:creationId xmlns:a16="http://schemas.microsoft.com/office/drawing/2014/main" id="{00000000-0008-0000-0100-000016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35" name="Text Box 6">
          <a:extLst>
            <a:ext uri="{FF2B5EF4-FFF2-40B4-BE49-F238E27FC236}">
              <a16:creationId xmlns:a16="http://schemas.microsoft.com/office/drawing/2014/main" id="{00000000-0008-0000-0100-000017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36" name="Text Box 7">
          <a:extLst>
            <a:ext uri="{FF2B5EF4-FFF2-40B4-BE49-F238E27FC236}">
              <a16:creationId xmlns:a16="http://schemas.microsoft.com/office/drawing/2014/main" id="{00000000-0008-0000-0100-000018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37" name="Text Box 6">
          <a:extLst>
            <a:ext uri="{FF2B5EF4-FFF2-40B4-BE49-F238E27FC236}">
              <a16:creationId xmlns:a16="http://schemas.microsoft.com/office/drawing/2014/main" id="{00000000-0008-0000-0100-000019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38" name="Text Box 7">
          <a:extLst>
            <a:ext uri="{FF2B5EF4-FFF2-40B4-BE49-F238E27FC236}">
              <a16:creationId xmlns:a16="http://schemas.microsoft.com/office/drawing/2014/main" id="{00000000-0008-0000-0100-00001A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39" name="Text Box 6">
          <a:extLst>
            <a:ext uri="{FF2B5EF4-FFF2-40B4-BE49-F238E27FC236}">
              <a16:creationId xmlns:a16="http://schemas.microsoft.com/office/drawing/2014/main" id="{00000000-0008-0000-0100-00001B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40" name="Text Box 7">
          <a:extLst>
            <a:ext uri="{FF2B5EF4-FFF2-40B4-BE49-F238E27FC236}">
              <a16:creationId xmlns:a16="http://schemas.microsoft.com/office/drawing/2014/main" id="{00000000-0008-0000-0100-00001C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41" name="Text Box 6">
          <a:extLst>
            <a:ext uri="{FF2B5EF4-FFF2-40B4-BE49-F238E27FC236}">
              <a16:creationId xmlns:a16="http://schemas.microsoft.com/office/drawing/2014/main" id="{00000000-0008-0000-0100-00001D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42" name="Text Box 7">
          <a:extLst>
            <a:ext uri="{FF2B5EF4-FFF2-40B4-BE49-F238E27FC236}">
              <a16:creationId xmlns:a16="http://schemas.microsoft.com/office/drawing/2014/main" id="{00000000-0008-0000-0100-00001E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43" name="Text Box 6">
          <a:extLst>
            <a:ext uri="{FF2B5EF4-FFF2-40B4-BE49-F238E27FC236}">
              <a16:creationId xmlns:a16="http://schemas.microsoft.com/office/drawing/2014/main" id="{00000000-0008-0000-0100-00001F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44" name="Text Box 7">
          <a:extLst>
            <a:ext uri="{FF2B5EF4-FFF2-40B4-BE49-F238E27FC236}">
              <a16:creationId xmlns:a16="http://schemas.microsoft.com/office/drawing/2014/main" id="{00000000-0008-0000-0100-000020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45" name="Text Box 6">
          <a:extLst>
            <a:ext uri="{FF2B5EF4-FFF2-40B4-BE49-F238E27FC236}">
              <a16:creationId xmlns:a16="http://schemas.microsoft.com/office/drawing/2014/main" id="{00000000-0008-0000-0100-000021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46" name="Text Box 5">
          <a:extLst>
            <a:ext uri="{FF2B5EF4-FFF2-40B4-BE49-F238E27FC236}">
              <a16:creationId xmlns:a16="http://schemas.microsoft.com/office/drawing/2014/main" id="{00000000-0008-0000-0100-000022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47" name="Text Box 7">
          <a:extLst>
            <a:ext uri="{FF2B5EF4-FFF2-40B4-BE49-F238E27FC236}">
              <a16:creationId xmlns:a16="http://schemas.microsoft.com/office/drawing/2014/main" id="{00000000-0008-0000-0100-000023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48" name="Text Box 6">
          <a:extLst>
            <a:ext uri="{FF2B5EF4-FFF2-40B4-BE49-F238E27FC236}">
              <a16:creationId xmlns:a16="http://schemas.microsoft.com/office/drawing/2014/main" id="{00000000-0008-0000-0100-000024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49" name="Text Box 7">
          <a:extLst>
            <a:ext uri="{FF2B5EF4-FFF2-40B4-BE49-F238E27FC236}">
              <a16:creationId xmlns:a16="http://schemas.microsoft.com/office/drawing/2014/main" id="{00000000-0008-0000-0100-000025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50" name="Text Box 6">
          <a:extLst>
            <a:ext uri="{FF2B5EF4-FFF2-40B4-BE49-F238E27FC236}">
              <a16:creationId xmlns:a16="http://schemas.microsoft.com/office/drawing/2014/main" id="{00000000-0008-0000-0100-000026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51" name="Text Box 7">
          <a:extLst>
            <a:ext uri="{FF2B5EF4-FFF2-40B4-BE49-F238E27FC236}">
              <a16:creationId xmlns:a16="http://schemas.microsoft.com/office/drawing/2014/main" id="{00000000-0008-0000-0100-000027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52" name="Text Box 6">
          <a:extLst>
            <a:ext uri="{FF2B5EF4-FFF2-40B4-BE49-F238E27FC236}">
              <a16:creationId xmlns:a16="http://schemas.microsoft.com/office/drawing/2014/main" id="{00000000-0008-0000-0100-000028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53" name="Text Box 7">
          <a:extLst>
            <a:ext uri="{FF2B5EF4-FFF2-40B4-BE49-F238E27FC236}">
              <a16:creationId xmlns:a16="http://schemas.microsoft.com/office/drawing/2014/main" id="{00000000-0008-0000-0100-000029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54" name="Text Box 6">
          <a:extLst>
            <a:ext uri="{FF2B5EF4-FFF2-40B4-BE49-F238E27FC236}">
              <a16:creationId xmlns:a16="http://schemas.microsoft.com/office/drawing/2014/main" id="{00000000-0008-0000-0100-00002A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55" name="Text Box 7">
          <a:extLst>
            <a:ext uri="{FF2B5EF4-FFF2-40B4-BE49-F238E27FC236}">
              <a16:creationId xmlns:a16="http://schemas.microsoft.com/office/drawing/2014/main" id="{00000000-0008-0000-0100-00002B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56" name="Text Box 6">
          <a:extLst>
            <a:ext uri="{FF2B5EF4-FFF2-40B4-BE49-F238E27FC236}">
              <a16:creationId xmlns:a16="http://schemas.microsoft.com/office/drawing/2014/main" id="{00000000-0008-0000-0100-00002C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57" name="Text Box 7">
          <a:extLst>
            <a:ext uri="{FF2B5EF4-FFF2-40B4-BE49-F238E27FC236}">
              <a16:creationId xmlns:a16="http://schemas.microsoft.com/office/drawing/2014/main" id="{00000000-0008-0000-0100-00002D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58" name="Text Box 6">
          <a:extLst>
            <a:ext uri="{FF2B5EF4-FFF2-40B4-BE49-F238E27FC236}">
              <a16:creationId xmlns:a16="http://schemas.microsoft.com/office/drawing/2014/main" id="{00000000-0008-0000-0100-00002E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59" name="Text Box 5">
          <a:extLst>
            <a:ext uri="{FF2B5EF4-FFF2-40B4-BE49-F238E27FC236}">
              <a16:creationId xmlns:a16="http://schemas.microsoft.com/office/drawing/2014/main" id="{00000000-0008-0000-0100-00002F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60" name="Text Box 7">
          <a:extLst>
            <a:ext uri="{FF2B5EF4-FFF2-40B4-BE49-F238E27FC236}">
              <a16:creationId xmlns:a16="http://schemas.microsoft.com/office/drawing/2014/main" id="{00000000-0008-0000-0100-000030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61" name="Text Box 6">
          <a:extLst>
            <a:ext uri="{FF2B5EF4-FFF2-40B4-BE49-F238E27FC236}">
              <a16:creationId xmlns:a16="http://schemas.microsoft.com/office/drawing/2014/main" id="{00000000-0008-0000-0100-000031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62" name="Text Box 7">
          <a:extLst>
            <a:ext uri="{FF2B5EF4-FFF2-40B4-BE49-F238E27FC236}">
              <a16:creationId xmlns:a16="http://schemas.microsoft.com/office/drawing/2014/main" id="{00000000-0008-0000-0100-000032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63" name="Text Box 6">
          <a:extLst>
            <a:ext uri="{FF2B5EF4-FFF2-40B4-BE49-F238E27FC236}">
              <a16:creationId xmlns:a16="http://schemas.microsoft.com/office/drawing/2014/main" id="{00000000-0008-0000-0100-000033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64" name="Text Box 7">
          <a:extLst>
            <a:ext uri="{FF2B5EF4-FFF2-40B4-BE49-F238E27FC236}">
              <a16:creationId xmlns:a16="http://schemas.microsoft.com/office/drawing/2014/main" id="{00000000-0008-0000-0100-000034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65" name="Text Box 6">
          <a:extLst>
            <a:ext uri="{FF2B5EF4-FFF2-40B4-BE49-F238E27FC236}">
              <a16:creationId xmlns:a16="http://schemas.microsoft.com/office/drawing/2014/main" id="{00000000-0008-0000-0100-000035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66" name="Text Box 7">
          <a:extLst>
            <a:ext uri="{FF2B5EF4-FFF2-40B4-BE49-F238E27FC236}">
              <a16:creationId xmlns:a16="http://schemas.microsoft.com/office/drawing/2014/main" id="{00000000-0008-0000-0100-000036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67" name="Text Box 6">
          <a:extLst>
            <a:ext uri="{FF2B5EF4-FFF2-40B4-BE49-F238E27FC236}">
              <a16:creationId xmlns:a16="http://schemas.microsoft.com/office/drawing/2014/main" id="{00000000-0008-0000-0100-000037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68" name="Text Box 7">
          <a:extLst>
            <a:ext uri="{FF2B5EF4-FFF2-40B4-BE49-F238E27FC236}">
              <a16:creationId xmlns:a16="http://schemas.microsoft.com/office/drawing/2014/main" id="{00000000-0008-0000-0100-000038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69" name="Text Box 6">
          <a:extLst>
            <a:ext uri="{FF2B5EF4-FFF2-40B4-BE49-F238E27FC236}">
              <a16:creationId xmlns:a16="http://schemas.microsoft.com/office/drawing/2014/main" id="{00000000-0008-0000-0100-000039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70" name="Text Box 7">
          <a:extLst>
            <a:ext uri="{FF2B5EF4-FFF2-40B4-BE49-F238E27FC236}">
              <a16:creationId xmlns:a16="http://schemas.microsoft.com/office/drawing/2014/main" id="{00000000-0008-0000-0100-00003A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71" name="Text Box 6">
          <a:extLst>
            <a:ext uri="{FF2B5EF4-FFF2-40B4-BE49-F238E27FC236}">
              <a16:creationId xmlns:a16="http://schemas.microsoft.com/office/drawing/2014/main" id="{00000000-0008-0000-0100-00003B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72" name="Text Box 5">
          <a:extLst>
            <a:ext uri="{FF2B5EF4-FFF2-40B4-BE49-F238E27FC236}">
              <a16:creationId xmlns:a16="http://schemas.microsoft.com/office/drawing/2014/main" id="{00000000-0008-0000-0100-00003C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73" name="Text Box 7">
          <a:extLst>
            <a:ext uri="{FF2B5EF4-FFF2-40B4-BE49-F238E27FC236}">
              <a16:creationId xmlns:a16="http://schemas.microsoft.com/office/drawing/2014/main" id="{00000000-0008-0000-0100-00003D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74" name="Text Box 6">
          <a:extLst>
            <a:ext uri="{FF2B5EF4-FFF2-40B4-BE49-F238E27FC236}">
              <a16:creationId xmlns:a16="http://schemas.microsoft.com/office/drawing/2014/main" id="{00000000-0008-0000-0100-00003E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75" name="Text Box 7">
          <a:extLst>
            <a:ext uri="{FF2B5EF4-FFF2-40B4-BE49-F238E27FC236}">
              <a16:creationId xmlns:a16="http://schemas.microsoft.com/office/drawing/2014/main" id="{00000000-0008-0000-0100-00003F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76" name="Text Box 6">
          <a:extLst>
            <a:ext uri="{FF2B5EF4-FFF2-40B4-BE49-F238E27FC236}">
              <a16:creationId xmlns:a16="http://schemas.microsoft.com/office/drawing/2014/main" id="{00000000-0008-0000-0100-000040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77" name="Text Box 7">
          <a:extLst>
            <a:ext uri="{FF2B5EF4-FFF2-40B4-BE49-F238E27FC236}">
              <a16:creationId xmlns:a16="http://schemas.microsoft.com/office/drawing/2014/main" id="{00000000-0008-0000-0100-000041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78" name="Text Box 6">
          <a:extLst>
            <a:ext uri="{FF2B5EF4-FFF2-40B4-BE49-F238E27FC236}">
              <a16:creationId xmlns:a16="http://schemas.microsoft.com/office/drawing/2014/main" id="{00000000-0008-0000-0100-000042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79" name="Text Box 7">
          <a:extLst>
            <a:ext uri="{FF2B5EF4-FFF2-40B4-BE49-F238E27FC236}">
              <a16:creationId xmlns:a16="http://schemas.microsoft.com/office/drawing/2014/main" id="{00000000-0008-0000-0100-000043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80" name="Text Box 6">
          <a:extLst>
            <a:ext uri="{FF2B5EF4-FFF2-40B4-BE49-F238E27FC236}">
              <a16:creationId xmlns:a16="http://schemas.microsoft.com/office/drawing/2014/main" id="{00000000-0008-0000-0100-000044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19075"/>
    <xdr:sp macro="" textlink="">
      <xdr:nvSpPr>
        <xdr:cNvPr id="581" name="Text Box 7">
          <a:extLst>
            <a:ext uri="{FF2B5EF4-FFF2-40B4-BE49-F238E27FC236}">
              <a16:creationId xmlns:a16="http://schemas.microsoft.com/office/drawing/2014/main" id="{00000000-0008-0000-0100-000045020000}"/>
            </a:ext>
          </a:extLst>
        </xdr:cNvPr>
        <xdr:cNvSpPr txBox="1">
          <a:spLocks noChangeArrowheads="1"/>
        </xdr:cNvSpPr>
      </xdr:nvSpPr>
      <xdr:spPr bwMode="auto">
        <a:xfrm>
          <a:off x="1285875" y="23000017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182</xdr:row>
      <xdr:rowOff>0</xdr:rowOff>
    </xdr:from>
    <xdr:ext cx="76200" cy="200025"/>
    <xdr:sp macro="" textlink="">
      <xdr:nvSpPr>
        <xdr:cNvPr id="582" name="Text Box 6">
          <a:extLst>
            <a:ext uri="{FF2B5EF4-FFF2-40B4-BE49-F238E27FC236}">
              <a16:creationId xmlns:a16="http://schemas.microsoft.com/office/drawing/2014/main" id="{00000000-0008-0000-0100-000046020000}"/>
            </a:ext>
          </a:extLst>
        </xdr:cNvPr>
        <xdr:cNvSpPr txBox="1">
          <a:spLocks noChangeArrowheads="1"/>
        </xdr:cNvSpPr>
      </xdr:nvSpPr>
      <xdr:spPr bwMode="auto">
        <a:xfrm>
          <a:off x="7124700"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200025"/>
    <xdr:sp macro="" textlink="">
      <xdr:nvSpPr>
        <xdr:cNvPr id="583" name="Text Box 5">
          <a:extLst>
            <a:ext uri="{FF2B5EF4-FFF2-40B4-BE49-F238E27FC236}">
              <a16:creationId xmlns:a16="http://schemas.microsoft.com/office/drawing/2014/main" id="{00000000-0008-0000-0100-000047020000}"/>
            </a:ext>
          </a:extLst>
        </xdr:cNvPr>
        <xdr:cNvSpPr txBox="1">
          <a:spLocks noChangeArrowheads="1"/>
        </xdr:cNvSpPr>
      </xdr:nvSpPr>
      <xdr:spPr bwMode="auto">
        <a:xfrm>
          <a:off x="1285875" y="23000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4" name="Text Box 3">
          <a:extLst>
            <a:ext uri="{FF2B5EF4-FFF2-40B4-BE49-F238E27FC236}">
              <a16:creationId xmlns:a16="http://schemas.microsoft.com/office/drawing/2014/main" id="{00000000-0008-0000-0100-000048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5" name="Text Box 5">
          <a:extLst>
            <a:ext uri="{FF2B5EF4-FFF2-40B4-BE49-F238E27FC236}">
              <a16:creationId xmlns:a16="http://schemas.microsoft.com/office/drawing/2014/main" id="{00000000-0008-0000-0100-000049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6" name="Text Box 6">
          <a:extLst>
            <a:ext uri="{FF2B5EF4-FFF2-40B4-BE49-F238E27FC236}">
              <a16:creationId xmlns:a16="http://schemas.microsoft.com/office/drawing/2014/main" id="{00000000-0008-0000-0100-00004A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7" name="Text Box 7">
          <a:extLst>
            <a:ext uri="{FF2B5EF4-FFF2-40B4-BE49-F238E27FC236}">
              <a16:creationId xmlns:a16="http://schemas.microsoft.com/office/drawing/2014/main" id="{00000000-0008-0000-0100-00004B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8" name="Text Box 8">
          <a:extLst>
            <a:ext uri="{FF2B5EF4-FFF2-40B4-BE49-F238E27FC236}">
              <a16:creationId xmlns:a16="http://schemas.microsoft.com/office/drawing/2014/main" id="{00000000-0008-0000-0100-00004C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89" name="Text Box 3">
          <a:extLst>
            <a:ext uri="{FF2B5EF4-FFF2-40B4-BE49-F238E27FC236}">
              <a16:creationId xmlns:a16="http://schemas.microsoft.com/office/drawing/2014/main" id="{00000000-0008-0000-0100-00004D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90" name="Text Box 5">
          <a:extLst>
            <a:ext uri="{FF2B5EF4-FFF2-40B4-BE49-F238E27FC236}">
              <a16:creationId xmlns:a16="http://schemas.microsoft.com/office/drawing/2014/main" id="{00000000-0008-0000-0100-00004E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91" name="Text Box 6">
          <a:extLst>
            <a:ext uri="{FF2B5EF4-FFF2-40B4-BE49-F238E27FC236}">
              <a16:creationId xmlns:a16="http://schemas.microsoft.com/office/drawing/2014/main" id="{00000000-0008-0000-0100-00004F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92" name="Text Box 7">
          <a:extLst>
            <a:ext uri="{FF2B5EF4-FFF2-40B4-BE49-F238E27FC236}">
              <a16:creationId xmlns:a16="http://schemas.microsoft.com/office/drawing/2014/main" id="{00000000-0008-0000-0100-000050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182</xdr:row>
      <xdr:rowOff>0</xdr:rowOff>
    </xdr:from>
    <xdr:ext cx="76200" cy="157006"/>
    <xdr:sp macro="" textlink="">
      <xdr:nvSpPr>
        <xdr:cNvPr id="593" name="Text Box 8">
          <a:extLst>
            <a:ext uri="{FF2B5EF4-FFF2-40B4-BE49-F238E27FC236}">
              <a16:creationId xmlns:a16="http://schemas.microsoft.com/office/drawing/2014/main" id="{00000000-0008-0000-0100-000051020000}"/>
            </a:ext>
          </a:extLst>
        </xdr:cNvPr>
        <xdr:cNvSpPr txBox="1">
          <a:spLocks noChangeArrowheads="1"/>
        </xdr:cNvSpPr>
      </xdr:nvSpPr>
      <xdr:spPr bwMode="auto">
        <a:xfrm>
          <a:off x="1285875" y="230000175"/>
          <a:ext cx="76200" cy="1570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594" name="Text Box 6">
          <a:extLst>
            <a:ext uri="{FF2B5EF4-FFF2-40B4-BE49-F238E27FC236}">
              <a16:creationId xmlns:a16="http://schemas.microsoft.com/office/drawing/2014/main" id="{00000000-0008-0000-0100-000052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595" name="Text Box 6">
          <a:extLst>
            <a:ext uri="{FF2B5EF4-FFF2-40B4-BE49-F238E27FC236}">
              <a16:creationId xmlns:a16="http://schemas.microsoft.com/office/drawing/2014/main" id="{00000000-0008-0000-0100-000053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596" name="Text Box 6">
          <a:extLst>
            <a:ext uri="{FF2B5EF4-FFF2-40B4-BE49-F238E27FC236}">
              <a16:creationId xmlns:a16="http://schemas.microsoft.com/office/drawing/2014/main" id="{00000000-0008-0000-0100-000054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133350</xdr:colOff>
      <xdr:row>194</xdr:row>
      <xdr:rowOff>0</xdr:rowOff>
    </xdr:from>
    <xdr:ext cx="76200" cy="956268"/>
    <xdr:sp macro="" textlink="">
      <xdr:nvSpPr>
        <xdr:cNvPr id="597" name="Text Box 6">
          <a:extLst>
            <a:ext uri="{FF2B5EF4-FFF2-40B4-BE49-F238E27FC236}">
              <a16:creationId xmlns:a16="http://schemas.microsoft.com/office/drawing/2014/main" id="{00000000-0008-0000-0100-000055020000}"/>
            </a:ext>
          </a:extLst>
        </xdr:cNvPr>
        <xdr:cNvSpPr txBox="1">
          <a:spLocks noChangeArrowheads="1"/>
        </xdr:cNvSpPr>
      </xdr:nvSpPr>
      <xdr:spPr bwMode="auto">
        <a:xfrm>
          <a:off x="5048250" y="231943275"/>
          <a:ext cx="76200" cy="9562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598" name="Text Box 6">
          <a:extLst>
            <a:ext uri="{FF2B5EF4-FFF2-40B4-BE49-F238E27FC236}">
              <a16:creationId xmlns:a16="http://schemas.microsoft.com/office/drawing/2014/main" id="{00000000-0008-0000-0100-000056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599" name="Text Box 6">
          <a:extLst>
            <a:ext uri="{FF2B5EF4-FFF2-40B4-BE49-F238E27FC236}">
              <a16:creationId xmlns:a16="http://schemas.microsoft.com/office/drawing/2014/main" id="{00000000-0008-0000-0100-000057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0" name="Text Box 6">
          <a:extLst>
            <a:ext uri="{FF2B5EF4-FFF2-40B4-BE49-F238E27FC236}">
              <a16:creationId xmlns:a16="http://schemas.microsoft.com/office/drawing/2014/main" id="{00000000-0008-0000-0100-000058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1" name="Text Box 6">
          <a:extLst>
            <a:ext uri="{FF2B5EF4-FFF2-40B4-BE49-F238E27FC236}">
              <a16:creationId xmlns:a16="http://schemas.microsoft.com/office/drawing/2014/main" id="{00000000-0008-0000-0100-000059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2" name="Text Box 6">
          <a:extLst>
            <a:ext uri="{FF2B5EF4-FFF2-40B4-BE49-F238E27FC236}">
              <a16:creationId xmlns:a16="http://schemas.microsoft.com/office/drawing/2014/main" id="{00000000-0008-0000-0100-00005A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3" name="Text Box 6">
          <a:extLst>
            <a:ext uri="{FF2B5EF4-FFF2-40B4-BE49-F238E27FC236}">
              <a16:creationId xmlns:a16="http://schemas.microsoft.com/office/drawing/2014/main" id="{00000000-0008-0000-0100-00005B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4" name="Text Box 6">
          <a:extLst>
            <a:ext uri="{FF2B5EF4-FFF2-40B4-BE49-F238E27FC236}">
              <a16:creationId xmlns:a16="http://schemas.microsoft.com/office/drawing/2014/main" id="{00000000-0008-0000-0100-00005C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5" name="Text Box 6">
          <a:extLst>
            <a:ext uri="{FF2B5EF4-FFF2-40B4-BE49-F238E27FC236}">
              <a16:creationId xmlns:a16="http://schemas.microsoft.com/office/drawing/2014/main" id="{00000000-0008-0000-0100-00005D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6" name="Text Box 6">
          <a:extLst>
            <a:ext uri="{FF2B5EF4-FFF2-40B4-BE49-F238E27FC236}">
              <a16:creationId xmlns:a16="http://schemas.microsoft.com/office/drawing/2014/main" id="{00000000-0008-0000-0100-00005E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7" name="Text Box 6">
          <a:extLst>
            <a:ext uri="{FF2B5EF4-FFF2-40B4-BE49-F238E27FC236}">
              <a16:creationId xmlns:a16="http://schemas.microsoft.com/office/drawing/2014/main" id="{00000000-0008-0000-0100-00005F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8" name="Text Box 6">
          <a:extLst>
            <a:ext uri="{FF2B5EF4-FFF2-40B4-BE49-F238E27FC236}">
              <a16:creationId xmlns:a16="http://schemas.microsoft.com/office/drawing/2014/main" id="{00000000-0008-0000-0100-000060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09" name="Text Box 6">
          <a:extLst>
            <a:ext uri="{FF2B5EF4-FFF2-40B4-BE49-F238E27FC236}">
              <a16:creationId xmlns:a16="http://schemas.microsoft.com/office/drawing/2014/main" id="{00000000-0008-0000-0100-000061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0" name="Text Box 6">
          <a:extLst>
            <a:ext uri="{FF2B5EF4-FFF2-40B4-BE49-F238E27FC236}">
              <a16:creationId xmlns:a16="http://schemas.microsoft.com/office/drawing/2014/main" id="{00000000-0008-0000-0100-000062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1" name="Text Box 6">
          <a:extLst>
            <a:ext uri="{FF2B5EF4-FFF2-40B4-BE49-F238E27FC236}">
              <a16:creationId xmlns:a16="http://schemas.microsoft.com/office/drawing/2014/main" id="{00000000-0008-0000-0100-000063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2" name="Text Box 6">
          <a:extLst>
            <a:ext uri="{FF2B5EF4-FFF2-40B4-BE49-F238E27FC236}">
              <a16:creationId xmlns:a16="http://schemas.microsoft.com/office/drawing/2014/main" id="{00000000-0008-0000-0100-000064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3" name="Text Box 6">
          <a:extLst>
            <a:ext uri="{FF2B5EF4-FFF2-40B4-BE49-F238E27FC236}">
              <a16:creationId xmlns:a16="http://schemas.microsoft.com/office/drawing/2014/main" id="{00000000-0008-0000-0100-000065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4" name="Text Box 6">
          <a:extLst>
            <a:ext uri="{FF2B5EF4-FFF2-40B4-BE49-F238E27FC236}">
              <a16:creationId xmlns:a16="http://schemas.microsoft.com/office/drawing/2014/main" id="{00000000-0008-0000-0100-000066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5" name="Text Box 6">
          <a:extLst>
            <a:ext uri="{FF2B5EF4-FFF2-40B4-BE49-F238E27FC236}">
              <a16:creationId xmlns:a16="http://schemas.microsoft.com/office/drawing/2014/main" id="{00000000-0008-0000-0100-000067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6" name="Text Box 6">
          <a:extLst>
            <a:ext uri="{FF2B5EF4-FFF2-40B4-BE49-F238E27FC236}">
              <a16:creationId xmlns:a16="http://schemas.microsoft.com/office/drawing/2014/main" id="{00000000-0008-0000-0100-000068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7" name="Text Box 6">
          <a:extLst>
            <a:ext uri="{FF2B5EF4-FFF2-40B4-BE49-F238E27FC236}">
              <a16:creationId xmlns:a16="http://schemas.microsoft.com/office/drawing/2014/main" id="{00000000-0008-0000-0100-000069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8" name="Text Box 6">
          <a:extLst>
            <a:ext uri="{FF2B5EF4-FFF2-40B4-BE49-F238E27FC236}">
              <a16:creationId xmlns:a16="http://schemas.microsoft.com/office/drawing/2014/main" id="{00000000-0008-0000-0100-00006A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19" name="Text Box 6">
          <a:extLst>
            <a:ext uri="{FF2B5EF4-FFF2-40B4-BE49-F238E27FC236}">
              <a16:creationId xmlns:a16="http://schemas.microsoft.com/office/drawing/2014/main" id="{00000000-0008-0000-0100-00006B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0" name="Text Box 6">
          <a:extLst>
            <a:ext uri="{FF2B5EF4-FFF2-40B4-BE49-F238E27FC236}">
              <a16:creationId xmlns:a16="http://schemas.microsoft.com/office/drawing/2014/main" id="{00000000-0008-0000-0100-00006C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1" name="Text Box 6">
          <a:extLst>
            <a:ext uri="{FF2B5EF4-FFF2-40B4-BE49-F238E27FC236}">
              <a16:creationId xmlns:a16="http://schemas.microsoft.com/office/drawing/2014/main" id="{00000000-0008-0000-0100-00006D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2" name="Text Box 6">
          <a:extLst>
            <a:ext uri="{FF2B5EF4-FFF2-40B4-BE49-F238E27FC236}">
              <a16:creationId xmlns:a16="http://schemas.microsoft.com/office/drawing/2014/main" id="{00000000-0008-0000-0100-00006E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3" name="Text Box 6">
          <a:extLst>
            <a:ext uri="{FF2B5EF4-FFF2-40B4-BE49-F238E27FC236}">
              <a16:creationId xmlns:a16="http://schemas.microsoft.com/office/drawing/2014/main" id="{00000000-0008-0000-0100-00006F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4" name="Text Box 6">
          <a:extLst>
            <a:ext uri="{FF2B5EF4-FFF2-40B4-BE49-F238E27FC236}">
              <a16:creationId xmlns:a16="http://schemas.microsoft.com/office/drawing/2014/main" id="{00000000-0008-0000-0100-000070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5" name="Text Box 6">
          <a:extLst>
            <a:ext uri="{FF2B5EF4-FFF2-40B4-BE49-F238E27FC236}">
              <a16:creationId xmlns:a16="http://schemas.microsoft.com/office/drawing/2014/main" id="{00000000-0008-0000-0100-000071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6" name="Text Box 6">
          <a:extLst>
            <a:ext uri="{FF2B5EF4-FFF2-40B4-BE49-F238E27FC236}">
              <a16:creationId xmlns:a16="http://schemas.microsoft.com/office/drawing/2014/main" id="{00000000-0008-0000-0100-000072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7" name="Text Box 6">
          <a:extLst>
            <a:ext uri="{FF2B5EF4-FFF2-40B4-BE49-F238E27FC236}">
              <a16:creationId xmlns:a16="http://schemas.microsoft.com/office/drawing/2014/main" id="{00000000-0008-0000-0100-000073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196989"/>
    <xdr:sp macro="" textlink="">
      <xdr:nvSpPr>
        <xdr:cNvPr id="628" name="Text Box 6">
          <a:extLst>
            <a:ext uri="{FF2B5EF4-FFF2-40B4-BE49-F238E27FC236}">
              <a16:creationId xmlns:a16="http://schemas.microsoft.com/office/drawing/2014/main" id="{00000000-0008-0000-0100-000074020000}"/>
            </a:ext>
          </a:extLst>
        </xdr:cNvPr>
        <xdr:cNvSpPr txBox="1">
          <a:spLocks noChangeArrowheads="1"/>
        </xdr:cNvSpPr>
      </xdr:nvSpPr>
      <xdr:spPr bwMode="auto">
        <a:xfrm>
          <a:off x="1285875" y="231943275"/>
          <a:ext cx="76200" cy="1969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29" name="Text Box 6">
          <a:extLst>
            <a:ext uri="{FF2B5EF4-FFF2-40B4-BE49-F238E27FC236}">
              <a16:creationId xmlns:a16="http://schemas.microsoft.com/office/drawing/2014/main" id="{00000000-0008-0000-0100-000075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0" name="Text Box 6">
          <a:extLst>
            <a:ext uri="{FF2B5EF4-FFF2-40B4-BE49-F238E27FC236}">
              <a16:creationId xmlns:a16="http://schemas.microsoft.com/office/drawing/2014/main" id="{00000000-0008-0000-0100-000076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1" name="Text Box 6">
          <a:extLst>
            <a:ext uri="{FF2B5EF4-FFF2-40B4-BE49-F238E27FC236}">
              <a16:creationId xmlns:a16="http://schemas.microsoft.com/office/drawing/2014/main" id="{00000000-0008-0000-0100-000077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2" name="Text Box 6">
          <a:extLst>
            <a:ext uri="{FF2B5EF4-FFF2-40B4-BE49-F238E27FC236}">
              <a16:creationId xmlns:a16="http://schemas.microsoft.com/office/drawing/2014/main" id="{00000000-0008-0000-0100-000078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133350</xdr:colOff>
      <xdr:row>194</xdr:row>
      <xdr:rowOff>0</xdr:rowOff>
    </xdr:from>
    <xdr:ext cx="76200" cy="842910"/>
    <xdr:sp macro="" textlink="">
      <xdr:nvSpPr>
        <xdr:cNvPr id="633" name="Text Box 6">
          <a:extLst>
            <a:ext uri="{FF2B5EF4-FFF2-40B4-BE49-F238E27FC236}">
              <a16:creationId xmlns:a16="http://schemas.microsoft.com/office/drawing/2014/main" id="{00000000-0008-0000-0100-000079020000}"/>
            </a:ext>
          </a:extLst>
        </xdr:cNvPr>
        <xdr:cNvSpPr txBox="1">
          <a:spLocks noChangeArrowheads="1"/>
        </xdr:cNvSpPr>
      </xdr:nvSpPr>
      <xdr:spPr bwMode="auto">
        <a:xfrm>
          <a:off x="5048250" y="231943275"/>
          <a:ext cx="76200" cy="842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133350</xdr:colOff>
      <xdr:row>194</xdr:row>
      <xdr:rowOff>0</xdr:rowOff>
    </xdr:from>
    <xdr:ext cx="76200" cy="171136"/>
    <xdr:sp macro="" textlink="">
      <xdr:nvSpPr>
        <xdr:cNvPr id="634" name="Text Box 6">
          <a:extLst>
            <a:ext uri="{FF2B5EF4-FFF2-40B4-BE49-F238E27FC236}">
              <a16:creationId xmlns:a16="http://schemas.microsoft.com/office/drawing/2014/main" id="{00000000-0008-0000-0100-00007A020000}"/>
            </a:ext>
          </a:extLst>
        </xdr:cNvPr>
        <xdr:cNvSpPr txBox="1">
          <a:spLocks noChangeArrowheads="1"/>
        </xdr:cNvSpPr>
      </xdr:nvSpPr>
      <xdr:spPr bwMode="auto">
        <a:xfrm>
          <a:off x="5048250" y="231943275"/>
          <a:ext cx="76200" cy="1711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5" name="Text Box 6">
          <a:extLst>
            <a:ext uri="{FF2B5EF4-FFF2-40B4-BE49-F238E27FC236}">
              <a16:creationId xmlns:a16="http://schemas.microsoft.com/office/drawing/2014/main" id="{00000000-0008-0000-0100-00007B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6" name="Text Box 6">
          <a:extLst>
            <a:ext uri="{FF2B5EF4-FFF2-40B4-BE49-F238E27FC236}">
              <a16:creationId xmlns:a16="http://schemas.microsoft.com/office/drawing/2014/main" id="{00000000-0008-0000-0100-00007C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7" name="Text Box 6">
          <a:extLst>
            <a:ext uri="{FF2B5EF4-FFF2-40B4-BE49-F238E27FC236}">
              <a16:creationId xmlns:a16="http://schemas.microsoft.com/office/drawing/2014/main" id="{00000000-0008-0000-0100-00007D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8" name="Text Box 6">
          <a:extLst>
            <a:ext uri="{FF2B5EF4-FFF2-40B4-BE49-F238E27FC236}">
              <a16:creationId xmlns:a16="http://schemas.microsoft.com/office/drawing/2014/main" id="{00000000-0008-0000-0100-00007E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39" name="Text Box 6">
          <a:extLst>
            <a:ext uri="{FF2B5EF4-FFF2-40B4-BE49-F238E27FC236}">
              <a16:creationId xmlns:a16="http://schemas.microsoft.com/office/drawing/2014/main" id="{00000000-0008-0000-0100-00007F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0" name="Text Box 6">
          <a:extLst>
            <a:ext uri="{FF2B5EF4-FFF2-40B4-BE49-F238E27FC236}">
              <a16:creationId xmlns:a16="http://schemas.microsoft.com/office/drawing/2014/main" id="{00000000-0008-0000-0100-000080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1" name="Text Box 6">
          <a:extLst>
            <a:ext uri="{FF2B5EF4-FFF2-40B4-BE49-F238E27FC236}">
              <a16:creationId xmlns:a16="http://schemas.microsoft.com/office/drawing/2014/main" id="{00000000-0008-0000-0100-000081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2" name="Text Box 6">
          <a:extLst>
            <a:ext uri="{FF2B5EF4-FFF2-40B4-BE49-F238E27FC236}">
              <a16:creationId xmlns:a16="http://schemas.microsoft.com/office/drawing/2014/main" id="{00000000-0008-0000-0100-000082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3" name="Text Box 6">
          <a:extLst>
            <a:ext uri="{FF2B5EF4-FFF2-40B4-BE49-F238E27FC236}">
              <a16:creationId xmlns:a16="http://schemas.microsoft.com/office/drawing/2014/main" id="{00000000-0008-0000-0100-000083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4" name="Text Box 6">
          <a:extLst>
            <a:ext uri="{FF2B5EF4-FFF2-40B4-BE49-F238E27FC236}">
              <a16:creationId xmlns:a16="http://schemas.microsoft.com/office/drawing/2014/main" id="{00000000-0008-0000-0100-000084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5" name="Text Box 6">
          <a:extLst>
            <a:ext uri="{FF2B5EF4-FFF2-40B4-BE49-F238E27FC236}">
              <a16:creationId xmlns:a16="http://schemas.microsoft.com/office/drawing/2014/main" id="{00000000-0008-0000-0100-000085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6" name="Text Box 6">
          <a:extLst>
            <a:ext uri="{FF2B5EF4-FFF2-40B4-BE49-F238E27FC236}">
              <a16:creationId xmlns:a16="http://schemas.microsoft.com/office/drawing/2014/main" id="{00000000-0008-0000-0100-000086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7" name="Text Box 6">
          <a:extLst>
            <a:ext uri="{FF2B5EF4-FFF2-40B4-BE49-F238E27FC236}">
              <a16:creationId xmlns:a16="http://schemas.microsoft.com/office/drawing/2014/main" id="{00000000-0008-0000-0100-000087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8" name="Text Box 6">
          <a:extLst>
            <a:ext uri="{FF2B5EF4-FFF2-40B4-BE49-F238E27FC236}">
              <a16:creationId xmlns:a16="http://schemas.microsoft.com/office/drawing/2014/main" id="{00000000-0008-0000-0100-000088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49" name="Text Box 6">
          <a:extLst>
            <a:ext uri="{FF2B5EF4-FFF2-40B4-BE49-F238E27FC236}">
              <a16:creationId xmlns:a16="http://schemas.microsoft.com/office/drawing/2014/main" id="{00000000-0008-0000-0100-000089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0" name="Text Box 6">
          <a:extLst>
            <a:ext uri="{FF2B5EF4-FFF2-40B4-BE49-F238E27FC236}">
              <a16:creationId xmlns:a16="http://schemas.microsoft.com/office/drawing/2014/main" id="{00000000-0008-0000-0100-00008A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1" name="Text Box 6">
          <a:extLst>
            <a:ext uri="{FF2B5EF4-FFF2-40B4-BE49-F238E27FC236}">
              <a16:creationId xmlns:a16="http://schemas.microsoft.com/office/drawing/2014/main" id="{00000000-0008-0000-0100-00008B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2" name="Text Box 6">
          <a:extLst>
            <a:ext uri="{FF2B5EF4-FFF2-40B4-BE49-F238E27FC236}">
              <a16:creationId xmlns:a16="http://schemas.microsoft.com/office/drawing/2014/main" id="{00000000-0008-0000-0100-00008C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3" name="Text Box 6">
          <a:extLst>
            <a:ext uri="{FF2B5EF4-FFF2-40B4-BE49-F238E27FC236}">
              <a16:creationId xmlns:a16="http://schemas.microsoft.com/office/drawing/2014/main" id="{00000000-0008-0000-0100-00008D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4" name="Text Box 6">
          <a:extLst>
            <a:ext uri="{FF2B5EF4-FFF2-40B4-BE49-F238E27FC236}">
              <a16:creationId xmlns:a16="http://schemas.microsoft.com/office/drawing/2014/main" id="{00000000-0008-0000-0100-00008E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5" name="Text Box 6">
          <a:extLst>
            <a:ext uri="{FF2B5EF4-FFF2-40B4-BE49-F238E27FC236}">
              <a16:creationId xmlns:a16="http://schemas.microsoft.com/office/drawing/2014/main" id="{00000000-0008-0000-0100-00008F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6" name="Text Box 6">
          <a:extLst>
            <a:ext uri="{FF2B5EF4-FFF2-40B4-BE49-F238E27FC236}">
              <a16:creationId xmlns:a16="http://schemas.microsoft.com/office/drawing/2014/main" id="{00000000-0008-0000-0100-000090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7" name="Text Box 6">
          <a:extLst>
            <a:ext uri="{FF2B5EF4-FFF2-40B4-BE49-F238E27FC236}">
              <a16:creationId xmlns:a16="http://schemas.microsoft.com/office/drawing/2014/main" id="{00000000-0008-0000-0100-000091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8" name="Text Box 6">
          <a:extLst>
            <a:ext uri="{FF2B5EF4-FFF2-40B4-BE49-F238E27FC236}">
              <a16:creationId xmlns:a16="http://schemas.microsoft.com/office/drawing/2014/main" id="{00000000-0008-0000-0100-000092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59" name="Text Box 6">
          <a:extLst>
            <a:ext uri="{FF2B5EF4-FFF2-40B4-BE49-F238E27FC236}">
              <a16:creationId xmlns:a16="http://schemas.microsoft.com/office/drawing/2014/main" id="{00000000-0008-0000-0100-000093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0" name="Text Box 6">
          <a:extLst>
            <a:ext uri="{FF2B5EF4-FFF2-40B4-BE49-F238E27FC236}">
              <a16:creationId xmlns:a16="http://schemas.microsoft.com/office/drawing/2014/main" id="{00000000-0008-0000-0100-000094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1" name="Text Box 6">
          <a:extLst>
            <a:ext uri="{FF2B5EF4-FFF2-40B4-BE49-F238E27FC236}">
              <a16:creationId xmlns:a16="http://schemas.microsoft.com/office/drawing/2014/main" id="{00000000-0008-0000-0100-000095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2" name="Text Box 6">
          <a:extLst>
            <a:ext uri="{FF2B5EF4-FFF2-40B4-BE49-F238E27FC236}">
              <a16:creationId xmlns:a16="http://schemas.microsoft.com/office/drawing/2014/main" id="{00000000-0008-0000-0100-000096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3" name="Text Box 6">
          <a:extLst>
            <a:ext uri="{FF2B5EF4-FFF2-40B4-BE49-F238E27FC236}">
              <a16:creationId xmlns:a16="http://schemas.microsoft.com/office/drawing/2014/main" id="{00000000-0008-0000-0100-000097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4" name="Text Box 6">
          <a:extLst>
            <a:ext uri="{FF2B5EF4-FFF2-40B4-BE49-F238E27FC236}">
              <a16:creationId xmlns:a16="http://schemas.microsoft.com/office/drawing/2014/main" id="{00000000-0008-0000-0100-000098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5" name="Text Box 6">
          <a:extLst>
            <a:ext uri="{FF2B5EF4-FFF2-40B4-BE49-F238E27FC236}">
              <a16:creationId xmlns:a16="http://schemas.microsoft.com/office/drawing/2014/main" id="{00000000-0008-0000-0100-000099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6" name="Text Box 6">
          <a:extLst>
            <a:ext uri="{FF2B5EF4-FFF2-40B4-BE49-F238E27FC236}">
              <a16:creationId xmlns:a16="http://schemas.microsoft.com/office/drawing/2014/main" id="{00000000-0008-0000-0100-00009A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7" name="Text Box 6">
          <a:extLst>
            <a:ext uri="{FF2B5EF4-FFF2-40B4-BE49-F238E27FC236}">
              <a16:creationId xmlns:a16="http://schemas.microsoft.com/office/drawing/2014/main" id="{00000000-0008-0000-0100-00009B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8" name="Text Box 6">
          <a:extLst>
            <a:ext uri="{FF2B5EF4-FFF2-40B4-BE49-F238E27FC236}">
              <a16:creationId xmlns:a16="http://schemas.microsoft.com/office/drawing/2014/main" id="{00000000-0008-0000-0100-00009C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69" name="Text Box 6">
          <a:extLst>
            <a:ext uri="{FF2B5EF4-FFF2-40B4-BE49-F238E27FC236}">
              <a16:creationId xmlns:a16="http://schemas.microsoft.com/office/drawing/2014/main" id="{00000000-0008-0000-0100-00009D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0" name="Text Box 6">
          <a:extLst>
            <a:ext uri="{FF2B5EF4-FFF2-40B4-BE49-F238E27FC236}">
              <a16:creationId xmlns:a16="http://schemas.microsoft.com/office/drawing/2014/main" id="{00000000-0008-0000-0100-00009E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1" name="Text Box 6">
          <a:extLst>
            <a:ext uri="{FF2B5EF4-FFF2-40B4-BE49-F238E27FC236}">
              <a16:creationId xmlns:a16="http://schemas.microsoft.com/office/drawing/2014/main" id="{00000000-0008-0000-0100-00009F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2" name="Text Box 6">
          <a:extLst>
            <a:ext uri="{FF2B5EF4-FFF2-40B4-BE49-F238E27FC236}">
              <a16:creationId xmlns:a16="http://schemas.microsoft.com/office/drawing/2014/main" id="{00000000-0008-0000-0100-0000A0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3" name="Text Box 6">
          <a:extLst>
            <a:ext uri="{FF2B5EF4-FFF2-40B4-BE49-F238E27FC236}">
              <a16:creationId xmlns:a16="http://schemas.microsoft.com/office/drawing/2014/main" id="{00000000-0008-0000-0100-0000A1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4" name="Text Box 6">
          <a:extLst>
            <a:ext uri="{FF2B5EF4-FFF2-40B4-BE49-F238E27FC236}">
              <a16:creationId xmlns:a16="http://schemas.microsoft.com/office/drawing/2014/main" id="{00000000-0008-0000-0100-0000A2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5" name="Text Box 6">
          <a:extLst>
            <a:ext uri="{FF2B5EF4-FFF2-40B4-BE49-F238E27FC236}">
              <a16:creationId xmlns:a16="http://schemas.microsoft.com/office/drawing/2014/main" id="{00000000-0008-0000-0100-0000A3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6" name="Text Box 6">
          <a:extLst>
            <a:ext uri="{FF2B5EF4-FFF2-40B4-BE49-F238E27FC236}">
              <a16:creationId xmlns:a16="http://schemas.microsoft.com/office/drawing/2014/main" id="{00000000-0008-0000-0100-0000A4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7" name="Text Box 6">
          <a:extLst>
            <a:ext uri="{FF2B5EF4-FFF2-40B4-BE49-F238E27FC236}">
              <a16:creationId xmlns:a16="http://schemas.microsoft.com/office/drawing/2014/main" id="{00000000-0008-0000-0100-0000A5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8" name="Text Box 6">
          <a:extLst>
            <a:ext uri="{FF2B5EF4-FFF2-40B4-BE49-F238E27FC236}">
              <a16:creationId xmlns:a16="http://schemas.microsoft.com/office/drawing/2014/main" id="{00000000-0008-0000-0100-0000A6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79" name="Text Box 6">
          <a:extLst>
            <a:ext uri="{FF2B5EF4-FFF2-40B4-BE49-F238E27FC236}">
              <a16:creationId xmlns:a16="http://schemas.microsoft.com/office/drawing/2014/main" id="{00000000-0008-0000-0100-0000A7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0" name="Text Box 6">
          <a:extLst>
            <a:ext uri="{FF2B5EF4-FFF2-40B4-BE49-F238E27FC236}">
              <a16:creationId xmlns:a16="http://schemas.microsoft.com/office/drawing/2014/main" id="{00000000-0008-0000-0100-0000A8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1" name="Text Box 6">
          <a:extLst>
            <a:ext uri="{FF2B5EF4-FFF2-40B4-BE49-F238E27FC236}">
              <a16:creationId xmlns:a16="http://schemas.microsoft.com/office/drawing/2014/main" id="{00000000-0008-0000-0100-0000A9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2" name="Text Box 6">
          <a:extLst>
            <a:ext uri="{FF2B5EF4-FFF2-40B4-BE49-F238E27FC236}">
              <a16:creationId xmlns:a16="http://schemas.microsoft.com/office/drawing/2014/main" id="{00000000-0008-0000-0100-0000AA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3" name="Text Box 6">
          <a:extLst>
            <a:ext uri="{FF2B5EF4-FFF2-40B4-BE49-F238E27FC236}">
              <a16:creationId xmlns:a16="http://schemas.microsoft.com/office/drawing/2014/main" id="{00000000-0008-0000-0100-0000AB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4" name="Text Box 6">
          <a:extLst>
            <a:ext uri="{FF2B5EF4-FFF2-40B4-BE49-F238E27FC236}">
              <a16:creationId xmlns:a16="http://schemas.microsoft.com/office/drawing/2014/main" id="{00000000-0008-0000-0100-0000AC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5" name="Text Box 6">
          <a:extLst>
            <a:ext uri="{FF2B5EF4-FFF2-40B4-BE49-F238E27FC236}">
              <a16:creationId xmlns:a16="http://schemas.microsoft.com/office/drawing/2014/main" id="{00000000-0008-0000-0100-0000AD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6" name="Text Box 6">
          <a:extLst>
            <a:ext uri="{FF2B5EF4-FFF2-40B4-BE49-F238E27FC236}">
              <a16:creationId xmlns:a16="http://schemas.microsoft.com/office/drawing/2014/main" id="{00000000-0008-0000-0100-0000AE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7" name="Text Box 6">
          <a:extLst>
            <a:ext uri="{FF2B5EF4-FFF2-40B4-BE49-F238E27FC236}">
              <a16:creationId xmlns:a16="http://schemas.microsoft.com/office/drawing/2014/main" id="{00000000-0008-0000-0100-0000AF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8" name="Text Box 6">
          <a:extLst>
            <a:ext uri="{FF2B5EF4-FFF2-40B4-BE49-F238E27FC236}">
              <a16:creationId xmlns:a16="http://schemas.microsoft.com/office/drawing/2014/main" id="{00000000-0008-0000-0100-0000B0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89" name="Text Box 6">
          <a:extLst>
            <a:ext uri="{FF2B5EF4-FFF2-40B4-BE49-F238E27FC236}">
              <a16:creationId xmlns:a16="http://schemas.microsoft.com/office/drawing/2014/main" id="{00000000-0008-0000-0100-0000B1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194</xdr:row>
      <xdr:rowOff>0</xdr:rowOff>
    </xdr:from>
    <xdr:ext cx="76200" cy="845946"/>
    <xdr:sp macro="" textlink="">
      <xdr:nvSpPr>
        <xdr:cNvPr id="690" name="Text Box 6">
          <a:extLst>
            <a:ext uri="{FF2B5EF4-FFF2-40B4-BE49-F238E27FC236}">
              <a16:creationId xmlns:a16="http://schemas.microsoft.com/office/drawing/2014/main" id="{00000000-0008-0000-0100-0000B2020000}"/>
            </a:ext>
          </a:extLst>
        </xdr:cNvPr>
        <xdr:cNvSpPr txBox="1">
          <a:spLocks noChangeArrowheads="1"/>
        </xdr:cNvSpPr>
      </xdr:nvSpPr>
      <xdr:spPr bwMode="auto">
        <a:xfrm>
          <a:off x="1285875" y="231943275"/>
          <a:ext cx="76200" cy="8459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133350</xdr:colOff>
      <xdr:row>194</xdr:row>
      <xdr:rowOff>0</xdr:rowOff>
    </xdr:from>
    <xdr:ext cx="76200" cy="193955"/>
    <xdr:sp macro="" textlink="">
      <xdr:nvSpPr>
        <xdr:cNvPr id="691" name="Text Box 6">
          <a:extLst>
            <a:ext uri="{FF2B5EF4-FFF2-40B4-BE49-F238E27FC236}">
              <a16:creationId xmlns:a16="http://schemas.microsoft.com/office/drawing/2014/main" id="{00000000-0008-0000-0100-0000B3020000}"/>
            </a:ext>
          </a:extLst>
        </xdr:cNvPr>
        <xdr:cNvSpPr txBox="1">
          <a:spLocks noChangeArrowheads="1"/>
        </xdr:cNvSpPr>
      </xdr:nvSpPr>
      <xdr:spPr bwMode="auto">
        <a:xfrm>
          <a:off x="5048250" y="231943275"/>
          <a:ext cx="76200" cy="193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200025"/>
    <xdr:sp macro="" textlink="">
      <xdr:nvSpPr>
        <xdr:cNvPr id="692" name="Text Box 3">
          <a:extLst>
            <a:ext uri="{FF2B5EF4-FFF2-40B4-BE49-F238E27FC236}">
              <a16:creationId xmlns:a16="http://schemas.microsoft.com/office/drawing/2014/main" id="{00000000-0008-0000-0100-0000B4020000}"/>
            </a:ext>
          </a:extLst>
        </xdr:cNvPr>
        <xdr:cNvSpPr txBox="1">
          <a:spLocks noChangeArrowheads="1"/>
        </xdr:cNvSpPr>
      </xdr:nvSpPr>
      <xdr:spPr bwMode="auto">
        <a:xfrm>
          <a:off x="1285875" y="28555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200025"/>
    <xdr:sp macro="" textlink="">
      <xdr:nvSpPr>
        <xdr:cNvPr id="693" name="Text Box 5">
          <a:extLst>
            <a:ext uri="{FF2B5EF4-FFF2-40B4-BE49-F238E27FC236}">
              <a16:creationId xmlns:a16="http://schemas.microsoft.com/office/drawing/2014/main" id="{00000000-0008-0000-0100-0000B5020000}"/>
            </a:ext>
          </a:extLst>
        </xdr:cNvPr>
        <xdr:cNvSpPr txBox="1">
          <a:spLocks noChangeArrowheads="1"/>
        </xdr:cNvSpPr>
      </xdr:nvSpPr>
      <xdr:spPr bwMode="auto">
        <a:xfrm>
          <a:off x="1285875" y="28555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200025"/>
    <xdr:sp macro="" textlink="">
      <xdr:nvSpPr>
        <xdr:cNvPr id="694" name="Text Box 6">
          <a:extLst>
            <a:ext uri="{FF2B5EF4-FFF2-40B4-BE49-F238E27FC236}">
              <a16:creationId xmlns:a16="http://schemas.microsoft.com/office/drawing/2014/main" id="{00000000-0008-0000-0100-0000B6020000}"/>
            </a:ext>
          </a:extLst>
        </xdr:cNvPr>
        <xdr:cNvSpPr txBox="1">
          <a:spLocks noChangeArrowheads="1"/>
        </xdr:cNvSpPr>
      </xdr:nvSpPr>
      <xdr:spPr bwMode="auto">
        <a:xfrm>
          <a:off x="1285875" y="28555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200025"/>
    <xdr:sp macro="" textlink="">
      <xdr:nvSpPr>
        <xdr:cNvPr id="695" name="Text Box 7">
          <a:extLst>
            <a:ext uri="{FF2B5EF4-FFF2-40B4-BE49-F238E27FC236}">
              <a16:creationId xmlns:a16="http://schemas.microsoft.com/office/drawing/2014/main" id="{00000000-0008-0000-0100-0000B7020000}"/>
            </a:ext>
          </a:extLst>
        </xdr:cNvPr>
        <xdr:cNvSpPr txBox="1">
          <a:spLocks noChangeArrowheads="1"/>
        </xdr:cNvSpPr>
      </xdr:nvSpPr>
      <xdr:spPr bwMode="auto">
        <a:xfrm>
          <a:off x="1285875" y="28555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41</xdr:row>
      <xdr:rowOff>0</xdr:rowOff>
    </xdr:from>
    <xdr:ext cx="76200" cy="200025"/>
    <xdr:sp macro="" textlink="">
      <xdr:nvSpPr>
        <xdr:cNvPr id="696" name="Text Box 8">
          <a:extLst>
            <a:ext uri="{FF2B5EF4-FFF2-40B4-BE49-F238E27FC236}">
              <a16:creationId xmlns:a16="http://schemas.microsoft.com/office/drawing/2014/main" id="{00000000-0008-0000-0100-0000B8020000}"/>
            </a:ext>
          </a:extLst>
        </xdr:cNvPr>
        <xdr:cNvSpPr txBox="1">
          <a:spLocks noChangeArrowheads="1"/>
        </xdr:cNvSpPr>
      </xdr:nvSpPr>
      <xdr:spPr bwMode="auto">
        <a:xfrm>
          <a:off x="1285875" y="285559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697" name="Text Box 6">
          <a:extLst>
            <a:ext uri="{FF2B5EF4-FFF2-40B4-BE49-F238E27FC236}">
              <a16:creationId xmlns:a16="http://schemas.microsoft.com/office/drawing/2014/main" id="{00000000-0008-0000-0100-0000B9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698" name="Text Box 6">
          <a:extLst>
            <a:ext uri="{FF2B5EF4-FFF2-40B4-BE49-F238E27FC236}">
              <a16:creationId xmlns:a16="http://schemas.microsoft.com/office/drawing/2014/main" id="{00000000-0008-0000-0100-0000BA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699" name="Text Box 6">
          <a:extLst>
            <a:ext uri="{FF2B5EF4-FFF2-40B4-BE49-F238E27FC236}">
              <a16:creationId xmlns:a16="http://schemas.microsoft.com/office/drawing/2014/main" id="{00000000-0008-0000-0100-0000BB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00" name="Text Box 6">
          <a:extLst>
            <a:ext uri="{FF2B5EF4-FFF2-40B4-BE49-F238E27FC236}">
              <a16:creationId xmlns:a16="http://schemas.microsoft.com/office/drawing/2014/main" id="{00000000-0008-0000-0100-0000BC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01" name="Text Box 5">
          <a:extLst>
            <a:ext uri="{FF2B5EF4-FFF2-40B4-BE49-F238E27FC236}">
              <a16:creationId xmlns:a16="http://schemas.microsoft.com/office/drawing/2014/main" id="{00000000-0008-0000-0100-0000BD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180975"/>
    <xdr:sp macro="" textlink="">
      <xdr:nvSpPr>
        <xdr:cNvPr id="702" name="Text Box 6">
          <a:extLst>
            <a:ext uri="{FF2B5EF4-FFF2-40B4-BE49-F238E27FC236}">
              <a16:creationId xmlns:a16="http://schemas.microsoft.com/office/drawing/2014/main" id="{00000000-0008-0000-0100-0000BE020000}"/>
            </a:ext>
          </a:extLst>
        </xdr:cNvPr>
        <xdr:cNvSpPr txBox="1">
          <a:spLocks noChangeArrowheads="1"/>
        </xdr:cNvSpPr>
      </xdr:nvSpPr>
      <xdr:spPr bwMode="auto">
        <a:xfrm>
          <a:off x="1285875" y="4413885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03" name="Text Box 7">
          <a:extLst>
            <a:ext uri="{FF2B5EF4-FFF2-40B4-BE49-F238E27FC236}">
              <a16:creationId xmlns:a16="http://schemas.microsoft.com/office/drawing/2014/main" id="{00000000-0008-0000-0100-0000BF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04" name="Text Box 7">
          <a:extLst>
            <a:ext uri="{FF2B5EF4-FFF2-40B4-BE49-F238E27FC236}">
              <a16:creationId xmlns:a16="http://schemas.microsoft.com/office/drawing/2014/main" id="{00000000-0008-0000-0100-0000C0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05" name="Text Box 9">
          <a:extLst>
            <a:ext uri="{FF2B5EF4-FFF2-40B4-BE49-F238E27FC236}">
              <a16:creationId xmlns:a16="http://schemas.microsoft.com/office/drawing/2014/main" id="{00000000-0008-0000-0100-0000C1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06" name="Text Box 6">
          <a:extLst>
            <a:ext uri="{FF2B5EF4-FFF2-40B4-BE49-F238E27FC236}">
              <a16:creationId xmlns:a16="http://schemas.microsoft.com/office/drawing/2014/main" id="{00000000-0008-0000-0100-0000C2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07" name="Text Box 6">
          <a:extLst>
            <a:ext uri="{FF2B5EF4-FFF2-40B4-BE49-F238E27FC236}">
              <a16:creationId xmlns:a16="http://schemas.microsoft.com/office/drawing/2014/main" id="{00000000-0008-0000-0100-0000C3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08" name="Text Box 5">
          <a:extLst>
            <a:ext uri="{FF2B5EF4-FFF2-40B4-BE49-F238E27FC236}">
              <a16:creationId xmlns:a16="http://schemas.microsoft.com/office/drawing/2014/main" id="{00000000-0008-0000-0100-0000C4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09" name="Text Box 7">
          <a:extLst>
            <a:ext uri="{FF2B5EF4-FFF2-40B4-BE49-F238E27FC236}">
              <a16:creationId xmlns:a16="http://schemas.microsoft.com/office/drawing/2014/main" id="{00000000-0008-0000-0100-0000C5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10" name="Text Box 6">
          <a:extLst>
            <a:ext uri="{FF2B5EF4-FFF2-40B4-BE49-F238E27FC236}">
              <a16:creationId xmlns:a16="http://schemas.microsoft.com/office/drawing/2014/main" id="{00000000-0008-0000-0100-0000C6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11" name="Text Box 7">
          <a:extLst>
            <a:ext uri="{FF2B5EF4-FFF2-40B4-BE49-F238E27FC236}">
              <a16:creationId xmlns:a16="http://schemas.microsoft.com/office/drawing/2014/main" id="{00000000-0008-0000-0100-0000C7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12" name="Text Box 6">
          <a:extLst>
            <a:ext uri="{FF2B5EF4-FFF2-40B4-BE49-F238E27FC236}">
              <a16:creationId xmlns:a16="http://schemas.microsoft.com/office/drawing/2014/main" id="{00000000-0008-0000-0100-0000C8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13" name="Text Box 5">
          <a:extLst>
            <a:ext uri="{FF2B5EF4-FFF2-40B4-BE49-F238E27FC236}">
              <a16:creationId xmlns:a16="http://schemas.microsoft.com/office/drawing/2014/main" id="{00000000-0008-0000-0100-0000C9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14" name="Text Box 7">
          <a:extLst>
            <a:ext uri="{FF2B5EF4-FFF2-40B4-BE49-F238E27FC236}">
              <a16:creationId xmlns:a16="http://schemas.microsoft.com/office/drawing/2014/main" id="{00000000-0008-0000-0100-0000CA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15" name="Text Box 6">
          <a:extLst>
            <a:ext uri="{FF2B5EF4-FFF2-40B4-BE49-F238E27FC236}">
              <a16:creationId xmlns:a16="http://schemas.microsoft.com/office/drawing/2014/main" id="{00000000-0008-0000-0100-0000CB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16" name="Text Box 7">
          <a:extLst>
            <a:ext uri="{FF2B5EF4-FFF2-40B4-BE49-F238E27FC236}">
              <a16:creationId xmlns:a16="http://schemas.microsoft.com/office/drawing/2014/main" id="{00000000-0008-0000-0100-0000CC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17" name="Text Box 6">
          <a:extLst>
            <a:ext uri="{FF2B5EF4-FFF2-40B4-BE49-F238E27FC236}">
              <a16:creationId xmlns:a16="http://schemas.microsoft.com/office/drawing/2014/main" id="{00000000-0008-0000-0100-0000CD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18" name="Text Box 7">
          <a:extLst>
            <a:ext uri="{FF2B5EF4-FFF2-40B4-BE49-F238E27FC236}">
              <a16:creationId xmlns:a16="http://schemas.microsoft.com/office/drawing/2014/main" id="{00000000-0008-0000-0100-0000CE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19" name="Text Box 6">
          <a:extLst>
            <a:ext uri="{FF2B5EF4-FFF2-40B4-BE49-F238E27FC236}">
              <a16:creationId xmlns:a16="http://schemas.microsoft.com/office/drawing/2014/main" id="{00000000-0008-0000-0100-0000CF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20" name="Text Box 5">
          <a:extLst>
            <a:ext uri="{FF2B5EF4-FFF2-40B4-BE49-F238E27FC236}">
              <a16:creationId xmlns:a16="http://schemas.microsoft.com/office/drawing/2014/main" id="{00000000-0008-0000-0100-0000D0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21" name="Text Box 7">
          <a:extLst>
            <a:ext uri="{FF2B5EF4-FFF2-40B4-BE49-F238E27FC236}">
              <a16:creationId xmlns:a16="http://schemas.microsoft.com/office/drawing/2014/main" id="{00000000-0008-0000-0100-0000D1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22" name="Text Box 6">
          <a:extLst>
            <a:ext uri="{FF2B5EF4-FFF2-40B4-BE49-F238E27FC236}">
              <a16:creationId xmlns:a16="http://schemas.microsoft.com/office/drawing/2014/main" id="{00000000-0008-0000-0100-0000D2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23" name="Text Box 7">
          <a:extLst>
            <a:ext uri="{FF2B5EF4-FFF2-40B4-BE49-F238E27FC236}">
              <a16:creationId xmlns:a16="http://schemas.microsoft.com/office/drawing/2014/main" id="{00000000-0008-0000-0100-0000D3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24" name="Text Box 6">
          <a:extLst>
            <a:ext uri="{FF2B5EF4-FFF2-40B4-BE49-F238E27FC236}">
              <a16:creationId xmlns:a16="http://schemas.microsoft.com/office/drawing/2014/main" id="{00000000-0008-0000-0100-0000D4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25" name="Text Box 7">
          <a:extLst>
            <a:ext uri="{FF2B5EF4-FFF2-40B4-BE49-F238E27FC236}">
              <a16:creationId xmlns:a16="http://schemas.microsoft.com/office/drawing/2014/main" id="{00000000-0008-0000-0100-0000D5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26" name="Text Box 6">
          <a:extLst>
            <a:ext uri="{FF2B5EF4-FFF2-40B4-BE49-F238E27FC236}">
              <a16:creationId xmlns:a16="http://schemas.microsoft.com/office/drawing/2014/main" id="{00000000-0008-0000-0100-0000D6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27" name="Text Box 7">
          <a:extLst>
            <a:ext uri="{FF2B5EF4-FFF2-40B4-BE49-F238E27FC236}">
              <a16:creationId xmlns:a16="http://schemas.microsoft.com/office/drawing/2014/main" id="{00000000-0008-0000-0100-0000D7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28" name="Text Box 6">
          <a:extLst>
            <a:ext uri="{FF2B5EF4-FFF2-40B4-BE49-F238E27FC236}">
              <a16:creationId xmlns:a16="http://schemas.microsoft.com/office/drawing/2014/main" id="{00000000-0008-0000-0100-0000D8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29" name="Text Box 5">
          <a:extLst>
            <a:ext uri="{FF2B5EF4-FFF2-40B4-BE49-F238E27FC236}">
              <a16:creationId xmlns:a16="http://schemas.microsoft.com/office/drawing/2014/main" id="{00000000-0008-0000-0100-0000D9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30" name="Text Box 7">
          <a:extLst>
            <a:ext uri="{FF2B5EF4-FFF2-40B4-BE49-F238E27FC236}">
              <a16:creationId xmlns:a16="http://schemas.microsoft.com/office/drawing/2014/main" id="{00000000-0008-0000-0100-0000DA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31" name="Text Box 6">
          <a:extLst>
            <a:ext uri="{FF2B5EF4-FFF2-40B4-BE49-F238E27FC236}">
              <a16:creationId xmlns:a16="http://schemas.microsoft.com/office/drawing/2014/main" id="{00000000-0008-0000-0100-0000DB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32" name="Text Box 7">
          <a:extLst>
            <a:ext uri="{FF2B5EF4-FFF2-40B4-BE49-F238E27FC236}">
              <a16:creationId xmlns:a16="http://schemas.microsoft.com/office/drawing/2014/main" id="{00000000-0008-0000-0100-0000DC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33" name="Text Box 6">
          <a:extLst>
            <a:ext uri="{FF2B5EF4-FFF2-40B4-BE49-F238E27FC236}">
              <a16:creationId xmlns:a16="http://schemas.microsoft.com/office/drawing/2014/main" id="{00000000-0008-0000-0100-0000DD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34" name="Text Box 7">
          <a:extLst>
            <a:ext uri="{FF2B5EF4-FFF2-40B4-BE49-F238E27FC236}">
              <a16:creationId xmlns:a16="http://schemas.microsoft.com/office/drawing/2014/main" id="{00000000-0008-0000-0100-0000DE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35" name="Text Box 6">
          <a:extLst>
            <a:ext uri="{FF2B5EF4-FFF2-40B4-BE49-F238E27FC236}">
              <a16:creationId xmlns:a16="http://schemas.microsoft.com/office/drawing/2014/main" id="{00000000-0008-0000-0100-0000DF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36" name="Text Box 7">
          <a:extLst>
            <a:ext uri="{FF2B5EF4-FFF2-40B4-BE49-F238E27FC236}">
              <a16:creationId xmlns:a16="http://schemas.microsoft.com/office/drawing/2014/main" id="{00000000-0008-0000-0100-0000E0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37" name="Text Box 6">
          <a:extLst>
            <a:ext uri="{FF2B5EF4-FFF2-40B4-BE49-F238E27FC236}">
              <a16:creationId xmlns:a16="http://schemas.microsoft.com/office/drawing/2014/main" id="{00000000-0008-0000-0100-0000E1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38" name="Text Box 7">
          <a:extLst>
            <a:ext uri="{FF2B5EF4-FFF2-40B4-BE49-F238E27FC236}">
              <a16:creationId xmlns:a16="http://schemas.microsoft.com/office/drawing/2014/main" id="{00000000-0008-0000-0100-0000E2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39" name="Text Box 6">
          <a:extLst>
            <a:ext uri="{FF2B5EF4-FFF2-40B4-BE49-F238E27FC236}">
              <a16:creationId xmlns:a16="http://schemas.microsoft.com/office/drawing/2014/main" id="{00000000-0008-0000-0100-0000E3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40" name="Text Box 5">
          <a:extLst>
            <a:ext uri="{FF2B5EF4-FFF2-40B4-BE49-F238E27FC236}">
              <a16:creationId xmlns:a16="http://schemas.microsoft.com/office/drawing/2014/main" id="{00000000-0008-0000-0100-0000E4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41" name="Text Box 7">
          <a:extLst>
            <a:ext uri="{FF2B5EF4-FFF2-40B4-BE49-F238E27FC236}">
              <a16:creationId xmlns:a16="http://schemas.microsoft.com/office/drawing/2014/main" id="{00000000-0008-0000-0100-0000E5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42" name="Text Box 6">
          <a:extLst>
            <a:ext uri="{FF2B5EF4-FFF2-40B4-BE49-F238E27FC236}">
              <a16:creationId xmlns:a16="http://schemas.microsoft.com/office/drawing/2014/main" id="{00000000-0008-0000-0100-0000E6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43" name="Text Box 7">
          <a:extLst>
            <a:ext uri="{FF2B5EF4-FFF2-40B4-BE49-F238E27FC236}">
              <a16:creationId xmlns:a16="http://schemas.microsoft.com/office/drawing/2014/main" id="{00000000-0008-0000-0100-0000E7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44" name="Text Box 6">
          <a:extLst>
            <a:ext uri="{FF2B5EF4-FFF2-40B4-BE49-F238E27FC236}">
              <a16:creationId xmlns:a16="http://schemas.microsoft.com/office/drawing/2014/main" id="{00000000-0008-0000-0100-0000E8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45" name="Text Box 7">
          <a:extLst>
            <a:ext uri="{FF2B5EF4-FFF2-40B4-BE49-F238E27FC236}">
              <a16:creationId xmlns:a16="http://schemas.microsoft.com/office/drawing/2014/main" id="{00000000-0008-0000-0100-0000E9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46" name="Text Box 6">
          <a:extLst>
            <a:ext uri="{FF2B5EF4-FFF2-40B4-BE49-F238E27FC236}">
              <a16:creationId xmlns:a16="http://schemas.microsoft.com/office/drawing/2014/main" id="{00000000-0008-0000-0100-0000EA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47" name="Text Box 7">
          <a:extLst>
            <a:ext uri="{FF2B5EF4-FFF2-40B4-BE49-F238E27FC236}">
              <a16:creationId xmlns:a16="http://schemas.microsoft.com/office/drawing/2014/main" id="{00000000-0008-0000-0100-0000EB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48" name="Text Box 6">
          <a:extLst>
            <a:ext uri="{FF2B5EF4-FFF2-40B4-BE49-F238E27FC236}">
              <a16:creationId xmlns:a16="http://schemas.microsoft.com/office/drawing/2014/main" id="{00000000-0008-0000-0100-0000EC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49" name="Text Box 7">
          <a:extLst>
            <a:ext uri="{FF2B5EF4-FFF2-40B4-BE49-F238E27FC236}">
              <a16:creationId xmlns:a16="http://schemas.microsoft.com/office/drawing/2014/main" id="{00000000-0008-0000-0100-0000ED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50" name="Text Box 6">
          <a:extLst>
            <a:ext uri="{FF2B5EF4-FFF2-40B4-BE49-F238E27FC236}">
              <a16:creationId xmlns:a16="http://schemas.microsoft.com/office/drawing/2014/main" id="{00000000-0008-0000-0100-0000EE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51" name="Text Box 7">
          <a:extLst>
            <a:ext uri="{FF2B5EF4-FFF2-40B4-BE49-F238E27FC236}">
              <a16:creationId xmlns:a16="http://schemas.microsoft.com/office/drawing/2014/main" id="{00000000-0008-0000-0100-0000EF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52" name="Text Box 6">
          <a:extLst>
            <a:ext uri="{FF2B5EF4-FFF2-40B4-BE49-F238E27FC236}">
              <a16:creationId xmlns:a16="http://schemas.microsoft.com/office/drawing/2014/main" id="{00000000-0008-0000-0100-0000F0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53" name="Text Box 5">
          <a:extLst>
            <a:ext uri="{FF2B5EF4-FFF2-40B4-BE49-F238E27FC236}">
              <a16:creationId xmlns:a16="http://schemas.microsoft.com/office/drawing/2014/main" id="{00000000-0008-0000-0100-0000F1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54" name="Text Box 7">
          <a:extLst>
            <a:ext uri="{FF2B5EF4-FFF2-40B4-BE49-F238E27FC236}">
              <a16:creationId xmlns:a16="http://schemas.microsoft.com/office/drawing/2014/main" id="{00000000-0008-0000-0100-0000F2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55" name="Text Box 6">
          <a:extLst>
            <a:ext uri="{FF2B5EF4-FFF2-40B4-BE49-F238E27FC236}">
              <a16:creationId xmlns:a16="http://schemas.microsoft.com/office/drawing/2014/main" id="{00000000-0008-0000-0100-0000F3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56" name="Text Box 7">
          <a:extLst>
            <a:ext uri="{FF2B5EF4-FFF2-40B4-BE49-F238E27FC236}">
              <a16:creationId xmlns:a16="http://schemas.microsoft.com/office/drawing/2014/main" id="{00000000-0008-0000-0100-0000F4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57" name="Text Box 6">
          <a:extLst>
            <a:ext uri="{FF2B5EF4-FFF2-40B4-BE49-F238E27FC236}">
              <a16:creationId xmlns:a16="http://schemas.microsoft.com/office/drawing/2014/main" id="{00000000-0008-0000-0100-0000F5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58" name="Text Box 7">
          <a:extLst>
            <a:ext uri="{FF2B5EF4-FFF2-40B4-BE49-F238E27FC236}">
              <a16:creationId xmlns:a16="http://schemas.microsoft.com/office/drawing/2014/main" id="{00000000-0008-0000-0100-0000F6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59" name="Text Box 6">
          <a:extLst>
            <a:ext uri="{FF2B5EF4-FFF2-40B4-BE49-F238E27FC236}">
              <a16:creationId xmlns:a16="http://schemas.microsoft.com/office/drawing/2014/main" id="{00000000-0008-0000-0100-0000F7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60" name="Text Box 7">
          <a:extLst>
            <a:ext uri="{FF2B5EF4-FFF2-40B4-BE49-F238E27FC236}">
              <a16:creationId xmlns:a16="http://schemas.microsoft.com/office/drawing/2014/main" id="{00000000-0008-0000-0100-0000F8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61" name="Text Box 6">
          <a:extLst>
            <a:ext uri="{FF2B5EF4-FFF2-40B4-BE49-F238E27FC236}">
              <a16:creationId xmlns:a16="http://schemas.microsoft.com/office/drawing/2014/main" id="{00000000-0008-0000-0100-0000F9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62" name="Text Box 7">
          <a:extLst>
            <a:ext uri="{FF2B5EF4-FFF2-40B4-BE49-F238E27FC236}">
              <a16:creationId xmlns:a16="http://schemas.microsoft.com/office/drawing/2014/main" id="{00000000-0008-0000-0100-0000FA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63" name="Text Box 6">
          <a:extLst>
            <a:ext uri="{FF2B5EF4-FFF2-40B4-BE49-F238E27FC236}">
              <a16:creationId xmlns:a16="http://schemas.microsoft.com/office/drawing/2014/main" id="{00000000-0008-0000-0100-0000FB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64" name="Text Box 7">
          <a:extLst>
            <a:ext uri="{FF2B5EF4-FFF2-40B4-BE49-F238E27FC236}">
              <a16:creationId xmlns:a16="http://schemas.microsoft.com/office/drawing/2014/main" id="{00000000-0008-0000-0100-0000FC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65" name="Text Box 6">
          <a:extLst>
            <a:ext uri="{FF2B5EF4-FFF2-40B4-BE49-F238E27FC236}">
              <a16:creationId xmlns:a16="http://schemas.microsoft.com/office/drawing/2014/main" id="{00000000-0008-0000-0100-0000FD02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66" name="Text Box 5">
          <a:extLst>
            <a:ext uri="{FF2B5EF4-FFF2-40B4-BE49-F238E27FC236}">
              <a16:creationId xmlns:a16="http://schemas.microsoft.com/office/drawing/2014/main" id="{00000000-0008-0000-0100-0000FE02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67" name="Text Box 7">
          <a:extLst>
            <a:ext uri="{FF2B5EF4-FFF2-40B4-BE49-F238E27FC236}">
              <a16:creationId xmlns:a16="http://schemas.microsoft.com/office/drawing/2014/main" id="{00000000-0008-0000-0100-0000FF02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68" name="Text Box 6">
          <a:extLst>
            <a:ext uri="{FF2B5EF4-FFF2-40B4-BE49-F238E27FC236}">
              <a16:creationId xmlns:a16="http://schemas.microsoft.com/office/drawing/2014/main" id="{00000000-0008-0000-0100-000000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69" name="Text Box 7">
          <a:extLst>
            <a:ext uri="{FF2B5EF4-FFF2-40B4-BE49-F238E27FC236}">
              <a16:creationId xmlns:a16="http://schemas.microsoft.com/office/drawing/2014/main" id="{00000000-0008-0000-0100-000001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70" name="Text Box 6">
          <a:extLst>
            <a:ext uri="{FF2B5EF4-FFF2-40B4-BE49-F238E27FC236}">
              <a16:creationId xmlns:a16="http://schemas.microsoft.com/office/drawing/2014/main" id="{00000000-0008-0000-0100-000002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71" name="Text Box 7">
          <a:extLst>
            <a:ext uri="{FF2B5EF4-FFF2-40B4-BE49-F238E27FC236}">
              <a16:creationId xmlns:a16="http://schemas.microsoft.com/office/drawing/2014/main" id="{00000000-0008-0000-0100-000003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72" name="Text Box 6">
          <a:extLst>
            <a:ext uri="{FF2B5EF4-FFF2-40B4-BE49-F238E27FC236}">
              <a16:creationId xmlns:a16="http://schemas.microsoft.com/office/drawing/2014/main" id="{00000000-0008-0000-0100-000004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73" name="Text Box 7">
          <a:extLst>
            <a:ext uri="{FF2B5EF4-FFF2-40B4-BE49-F238E27FC236}">
              <a16:creationId xmlns:a16="http://schemas.microsoft.com/office/drawing/2014/main" id="{00000000-0008-0000-0100-000005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74" name="Text Box 6">
          <a:extLst>
            <a:ext uri="{FF2B5EF4-FFF2-40B4-BE49-F238E27FC236}">
              <a16:creationId xmlns:a16="http://schemas.microsoft.com/office/drawing/2014/main" id="{00000000-0008-0000-0100-000006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75" name="Text Box 7">
          <a:extLst>
            <a:ext uri="{FF2B5EF4-FFF2-40B4-BE49-F238E27FC236}">
              <a16:creationId xmlns:a16="http://schemas.microsoft.com/office/drawing/2014/main" id="{00000000-0008-0000-0100-000007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76" name="Text Box 6">
          <a:extLst>
            <a:ext uri="{FF2B5EF4-FFF2-40B4-BE49-F238E27FC236}">
              <a16:creationId xmlns:a16="http://schemas.microsoft.com/office/drawing/2014/main" id="{00000000-0008-0000-0100-000008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77" name="Text Box 7">
          <a:extLst>
            <a:ext uri="{FF2B5EF4-FFF2-40B4-BE49-F238E27FC236}">
              <a16:creationId xmlns:a16="http://schemas.microsoft.com/office/drawing/2014/main" id="{00000000-0008-0000-0100-000009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78" name="Text Box 6">
          <a:extLst>
            <a:ext uri="{FF2B5EF4-FFF2-40B4-BE49-F238E27FC236}">
              <a16:creationId xmlns:a16="http://schemas.microsoft.com/office/drawing/2014/main" id="{00000000-0008-0000-0100-00000A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79" name="Text Box 5">
          <a:extLst>
            <a:ext uri="{FF2B5EF4-FFF2-40B4-BE49-F238E27FC236}">
              <a16:creationId xmlns:a16="http://schemas.microsoft.com/office/drawing/2014/main" id="{00000000-0008-0000-0100-00000B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80" name="Text Box 6">
          <a:extLst>
            <a:ext uri="{FF2B5EF4-FFF2-40B4-BE49-F238E27FC236}">
              <a16:creationId xmlns:a16="http://schemas.microsoft.com/office/drawing/2014/main" id="{00000000-0008-0000-0100-00000C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81" name="Text Box 6">
          <a:extLst>
            <a:ext uri="{FF2B5EF4-FFF2-40B4-BE49-F238E27FC236}">
              <a16:creationId xmlns:a16="http://schemas.microsoft.com/office/drawing/2014/main" id="{00000000-0008-0000-0100-00000D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82" name="Text Box 6">
          <a:extLst>
            <a:ext uri="{FF2B5EF4-FFF2-40B4-BE49-F238E27FC236}">
              <a16:creationId xmlns:a16="http://schemas.microsoft.com/office/drawing/2014/main" id="{00000000-0008-0000-0100-00000E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83" name="Text Box 6">
          <a:extLst>
            <a:ext uri="{FF2B5EF4-FFF2-40B4-BE49-F238E27FC236}">
              <a16:creationId xmlns:a16="http://schemas.microsoft.com/office/drawing/2014/main" id="{00000000-0008-0000-0100-00000F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59</xdr:row>
      <xdr:rowOff>0</xdr:rowOff>
    </xdr:from>
    <xdr:ext cx="76200" cy="203835"/>
    <xdr:sp macro="" textlink="">
      <xdr:nvSpPr>
        <xdr:cNvPr id="784" name="Text Box 6">
          <a:extLst>
            <a:ext uri="{FF2B5EF4-FFF2-40B4-BE49-F238E27FC236}">
              <a16:creationId xmlns:a16="http://schemas.microsoft.com/office/drawing/2014/main" id="{00000000-0008-0000-0100-000010030000}"/>
            </a:ext>
          </a:extLst>
        </xdr:cNvPr>
        <xdr:cNvSpPr txBox="1">
          <a:spLocks noChangeArrowheads="1"/>
        </xdr:cNvSpPr>
      </xdr:nvSpPr>
      <xdr:spPr bwMode="auto">
        <a:xfrm>
          <a:off x="1308735" y="44138850"/>
          <a:ext cx="76200" cy="203835"/>
        </a:xfrm>
        <a:prstGeom prst="rect">
          <a:avLst/>
        </a:prstGeom>
        <a:noFill/>
        <a:ln w="9525">
          <a:noFill/>
          <a:miter lim="800000"/>
          <a:headEnd/>
          <a:tailEnd/>
        </a:ln>
      </xdr:spPr>
    </xdr:sp>
    <xdr:clientData/>
  </xdr:oneCellAnchor>
  <xdr:oneCellAnchor>
    <xdr:from>
      <xdr:col>2</xdr:col>
      <xdr:colOff>861060</xdr:colOff>
      <xdr:row>59</xdr:row>
      <xdr:rowOff>0</xdr:rowOff>
    </xdr:from>
    <xdr:ext cx="76200" cy="187325"/>
    <xdr:sp macro="" textlink="">
      <xdr:nvSpPr>
        <xdr:cNvPr id="785" name="Text Box 6">
          <a:extLst>
            <a:ext uri="{FF2B5EF4-FFF2-40B4-BE49-F238E27FC236}">
              <a16:creationId xmlns:a16="http://schemas.microsoft.com/office/drawing/2014/main" id="{00000000-0008-0000-0100-000011030000}"/>
            </a:ext>
          </a:extLst>
        </xdr:cNvPr>
        <xdr:cNvSpPr txBox="1">
          <a:spLocks noChangeArrowheads="1"/>
        </xdr:cNvSpPr>
      </xdr:nvSpPr>
      <xdr:spPr bwMode="auto">
        <a:xfrm>
          <a:off x="1308735" y="44138850"/>
          <a:ext cx="76200" cy="187325"/>
        </a:xfrm>
        <a:prstGeom prst="rect">
          <a:avLst/>
        </a:prstGeom>
        <a:noFill/>
        <a:ln w="9525">
          <a:noFill/>
          <a:miter lim="800000"/>
          <a:headEnd/>
          <a:tailEnd/>
        </a:ln>
      </xdr:spPr>
    </xdr:sp>
    <xdr:clientData/>
  </xdr:oneCellAnchor>
  <xdr:oneCellAnchor>
    <xdr:from>
      <xdr:col>2</xdr:col>
      <xdr:colOff>838200</xdr:colOff>
      <xdr:row>59</xdr:row>
      <xdr:rowOff>0</xdr:rowOff>
    </xdr:from>
    <xdr:ext cx="76200" cy="219075"/>
    <xdr:sp macro="" textlink="">
      <xdr:nvSpPr>
        <xdr:cNvPr id="786" name="Text Box 7">
          <a:extLst>
            <a:ext uri="{FF2B5EF4-FFF2-40B4-BE49-F238E27FC236}">
              <a16:creationId xmlns:a16="http://schemas.microsoft.com/office/drawing/2014/main" id="{00000000-0008-0000-0100-000012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87" name="Text Box 6">
          <a:extLst>
            <a:ext uri="{FF2B5EF4-FFF2-40B4-BE49-F238E27FC236}">
              <a16:creationId xmlns:a16="http://schemas.microsoft.com/office/drawing/2014/main" id="{00000000-0008-0000-0100-000013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88" name="Text Box 7">
          <a:extLst>
            <a:ext uri="{FF2B5EF4-FFF2-40B4-BE49-F238E27FC236}">
              <a16:creationId xmlns:a16="http://schemas.microsoft.com/office/drawing/2014/main" id="{00000000-0008-0000-0100-000014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89" name="Text Box 6">
          <a:extLst>
            <a:ext uri="{FF2B5EF4-FFF2-40B4-BE49-F238E27FC236}">
              <a16:creationId xmlns:a16="http://schemas.microsoft.com/office/drawing/2014/main" id="{00000000-0008-0000-0100-000015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90" name="Text Box 7">
          <a:extLst>
            <a:ext uri="{FF2B5EF4-FFF2-40B4-BE49-F238E27FC236}">
              <a16:creationId xmlns:a16="http://schemas.microsoft.com/office/drawing/2014/main" id="{00000000-0008-0000-0100-000016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91" name="Text Box 6">
          <a:extLst>
            <a:ext uri="{FF2B5EF4-FFF2-40B4-BE49-F238E27FC236}">
              <a16:creationId xmlns:a16="http://schemas.microsoft.com/office/drawing/2014/main" id="{00000000-0008-0000-0100-000017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92" name="Text Box 7">
          <a:extLst>
            <a:ext uri="{FF2B5EF4-FFF2-40B4-BE49-F238E27FC236}">
              <a16:creationId xmlns:a16="http://schemas.microsoft.com/office/drawing/2014/main" id="{00000000-0008-0000-0100-000018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93" name="Text Box 6">
          <a:extLst>
            <a:ext uri="{FF2B5EF4-FFF2-40B4-BE49-F238E27FC236}">
              <a16:creationId xmlns:a16="http://schemas.microsoft.com/office/drawing/2014/main" id="{00000000-0008-0000-0100-000019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94" name="Text Box 7">
          <a:extLst>
            <a:ext uri="{FF2B5EF4-FFF2-40B4-BE49-F238E27FC236}">
              <a16:creationId xmlns:a16="http://schemas.microsoft.com/office/drawing/2014/main" id="{00000000-0008-0000-0100-00001A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95" name="Text Box 6">
          <a:extLst>
            <a:ext uri="{FF2B5EF4-FFF2-40B4-BE49-F238E27FC236}">
              <a16:creationId xmlns:a16="http://schemas.microsoft.com/office/drawing/2014/main" id="{00000000-0008-0000-0100-00001B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96" name="Text Box 7">
          <a:extLst>
            <a:ext uri="{FF2B5EF4-FFF2-40B4-BE49-F238E27FC236}">
              <a16:creationId xmlns:a16="http://schemas.microsoft.com/office/drawing/2014/main" id="{00000000-0008-0000-0100-00001C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797" name="Text Box 6">
          <a:extLst>
            <a:ext uri="{FF2B5EF4-FFF2-40B4-BE49-F238E27FC236}">
              <a16:creationId xmlns:a16="http://schemas.microsoft.com/office/drawing/2014/main" id="{00000000-0008-0000-0100-00001D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798" name="Text Box 5">
          <a:extLst>
            <a:ext uri="{FF2B5EF4-FFF2-40B4-BE49-F238E27FC236}">
              <a16:creationId xmlns:a16="http://schemas.microsoft.com/office/drawing/2014/main" id="{00000000-0008-0000-0100-00001E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799" name="Text Box 7">
          <a:extLst>
            <a:ext uri="{FF2B5EF4-FFF2-40B4-BE49-F238E27FC236}">
              <a16:creationId xmlns:a16="http://schemas.microsoft.com/office/drawing/2014/main" id="{00000000-0008-0000-0100-00001F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00" name="Text Box 6">
          <a:extLst>
            <a:ext uri="{FF2B5EF4-FFF2-40B4-BE49-F238E27FC236}">
              <a16:creationId xmlns:a16="http://schemas.microsoft.com/office/drawing/2014/main" id="{00000000-0008-0000-0100-000020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01" name="Text Box 7">
          <a:extLst>
            <a:ext uri="{FF2B5EF4-FFF2-40B4-BE49-F238E27FC236}">
              <a16:creationId xmlns:a16="http://schemas.microsoft.com/office/drawing/2014/main" id="{00000000-0008-0000-0100-000021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02" name="Text Box 6">
          <a:extLst>
            <a:ext uri="{FF2B5EF4-FFF2-40B4-BE49-F238E27FC236}">
              <a16:creationId xmlns:a16="http://schemas.microsoft.com/office/drawing/2014/main" id="{00000000-0008-0000-0100-000022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03" name="Text Box 7">
          <a:extLst>
            <a:ext uri="{FF2B5EF4-FFF2-40B4-BE49-F238E27FC236}">
              <a16:creationId xmlns:a16="http://schemas.microsoft.com/office/drawing/2014/main" id="{00000000-0008-0000-0100-000023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04" name="Text Box 6">
          <a:extLst>
            <a:ext uri="{FF2B5EF4-FFF2-40B4-BE49-F238E27FC236}">
              <a16:creationId xmlns:a16="http://schemas.microsoft.com/office/drawing/2014/main" id="{00000000-0008-0000-0100-000024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05" name="Text Box 7">
          <a:extLst>
            <a:ext uri="{FF2B5EF4-FFF2-40B4-BE49-F238E27FC236}">
              <a16:creationId xmlns:a16="http://schemas.microsoft.com/office/drawing/2014/main" id="{00000000-0008-0000-0100-000025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06" name="Text Box 6">
          <a:extLst>
            <a:ext uri="{FF2B5EF4-FFF2-40B4-BE49-F238E27FC236}">
              <a16:creationId xmlns:a16="http://schemas.microsoft.com/office/drawing/2014/main" id="{00000000-0008-0000-0100-000026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07" name="Text Box 7">
          <a:extLst>
            <a:ext uri="{FF2B5EF4-FFF2-40B4-BE49-F238E27FC236}">
              <a16:creationId xmlns:a16="http://schemas.microsoft.com/office/drawing/2014/main" id="{00000000-0008-0000-0100-000027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08" name="Text Box 6">
          <a:extLst>
            <a:ext uri="{FF2B5EF4-FFF2-40B4-BE49-F238E27FC236}">
              <a16:creationId xmlns:a16="http://schemas.microsoft.com/office/drawing/2014/main" id="{00000000-0008-0000-0100-000028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809" name="Text Box 5">
          <a:extLst>
            <a:ext uri="{FF2B5EF4-FFF2-40B4-BE49-F238E27FC236}">
              <a16:creationId xmlns:a16="http://schemas.microsoft.com/office/drawing/2014/main" id="{00000000-0008-0000-0100-000029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10" name="Text Box 7">
          <a:extLst>
            <a:ext uri="{FF2B5EF4-FFF2-40B4-BE49-F238E27FC236}">
              <a16:creationId xmlns:a16="http://schemas.microsoft.com/office/drawing/2014/main" id="{00000000-0008-0000-0100-00002A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11" name="Text Box 6">
          <a:extLst>
            <a:ext uri="{FF2B5EF4-FFF2-40B4-BE49-F238E27FC236}">
              <a16:creationId xmlns:a16="http://schemas.microsoft.com/office/drawing/2014/main" id="{00000000-0008-0000-0100-00002B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12" name="Text Box 7">
          <a:extLst>
            <a:ext uri="{FF2B5EF4-FFF2-40B4-BE49-F238E27FC236}">
              <a16:creationId xmlns:a16="http://schemas.microsoft.com/office/drawing/2014/main" id="{00000000-0008-0000-0100-00002C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13" name="Text Box 6">
          <a:extLst>
            <a:ext uri="{FF2B5EF4-FFF2-40B4-BE49-F238E27FC236}">
              <a16:creationId xmlns:a16="http://schemas.microsoft.com/office/drawing/2014/main" id="{00000000-0008-0000-0100-00002D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14" name="Text Box 7">
          <a:extLst>
            <a:ext uri="{FF2B5EF4-FFF2-40B4-BE49-F238E27FC236}">
              <a16:creationId xmlns:a16="http://schemas.microsoft.com/office/drawing/2014/main" id="{00000000-0008-0000-0100-00002E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15" name="Text Box 6">
          <a:extLst>
            <a:ext uri="{FF2B5EF4-FFF2-40B4-BE49-F238E27FC236}">
              <a16:creationId xmlns:a16="http://schemas.microsoft.com/office/drawing/2014/main" id="{00000000-0008-0000-0100-00002F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16" name="Text Box 7">
          <a:extLst>
            <a:ext uri="{FF2B5EF4-FFF2-40B4-BE49-F238E27FC236}">
              <a16:creationId xmlns:a16="http://schemas.microsoft.com/office/drawing/2014/main" id="{00000000-0008-0000-0100-000030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17" name="Text Box 6">
          <a:extLst>
            <a:ext uri="{FF2B5EF4-FFF2-40B4-BE49-F238E27FC236}">
              <a16:creationId xmlns:a16="http://schemas.microsoft.com/office/drawing/2014/main" id="{00000000-0008-0000-0100-000031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18" name="Text Box 7">
          <a:extLst>
            <a:ext uri="{FF2B5EF4-FFF2-40B4-BE49-F238E27FC236}">
              <a16:creationId xmlns:a16="http://schemas.microsoft.com/office/drawing/2014/main" id="{00000000-0008-0000-0100-000032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19" name="Text Box 6">
          <a:extLst>
            <a:ext uri="{FF2B5EF4-FFF2-40B4-BE49-F238E27FC236}">
              <a16:creationId xmlns:a16="http://schemas.microsoft.com/office/drawing/2014/main" id="{00000000-0008-0000-0100-000033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19075"/>
    <xdr:sp macro="" textlink="">
      <xdr:nvSpPr>
        <xdr:cNvPr id="820" name="Text Box 7">
          <a:extLst>
            <a:ext uri="{FF2B5EF4-FFF2-40B4-BE49-F238E27FC236}">
              <a16:creationId xmlns:a16="http://schemas.microsoft.com/office/drawing/2014/main" id="{00000000-0008-0000-0100-000034030000}"/>
            </a:ext>
          </a:extLst>
        </xdr:cNvPr>
        <xdr:cNvSpPr txBox="1">
          <a:spLocks noChangeArrowheads="1"/>
        </xdr:cNvSpPr>
      </xdr:nvSpPr>
      <xdr:spPr bwMode="auto">
        <a:xfrm>
          <a:off x="1285875" y="441388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59</xdr:row>
      <xdr:rowOff>0</xdr:rowOff>
    </xdr:from>
    <xdr:ext cx="76200" cy="200025"/>
    <xdr:sp macro="" textlink="">
      <xdr:nvSpPr>
        <xdr:cNvPr id="821" name="Text Box 6">
          <a:extLst>
            <a:ext uri="{FF2B5EF4-FFF2-40B4-BE49-F238E27FC236}">
              <a16:creationId xmlns:a16="http://schemas.microsoft.com/office/drawing/2014/main" id="{00000000-0008-0000-0100-000035030000}"/>
            </a:ext>
          </a:extLst>
        </xdr:cNvPr>
        <xdr:cNvSpPr txBox="1">
          <a:spLocks noChangeArrowheads="1"/>
        </xdr:cNvSpPr>
      </xdr:nvSpPr>
      <xdr:spPr bwMode="auto">
        <a:xfrm>
          <a:off x="7124700"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59</xdr:row>
      <xdr:rowOff>0</xdr:rowOff>
    </xdr:from>
    <xdr:ext cx="76200" cy="200025"/>
    <xdr:sp macro="" textlink="">
      <xdr:nvSpPr>
        <xdr:cNvPr id="822" name="Text Box 5">
          <a:extLst>
            <a:ext uri="{FF2B5EF4-FFF2-40B4-BE49-F238E27FC236}">
              <a16:creationId xmlns:a16="http://schemas.microsoft.com/office/drawing/2014/main" id="{00000000-0008-0000-0100-000036030000}"/>
            </a:ext>
          </a:extLst>
        </xdr:cNvPr>
        <xdr:cNvSpPr txBox="1">
          <a:spLocks noChangeArrowheads="1"/>
        </xdr:cNvSpPr>
      </xdr:nvSpPr>
      <xdr:spPr bwMode="auto">
        <a:xfrm>
          <a:off x="1285875" y="441388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115</xdr:row>
      <xdr:rowOff>0</xdr:rowOff>
    </xdr:from>
    <xdr:ext cx="76200" cy="1460632"/>
    <xdr:sp macro="" textlink="">
      <xdr:nvSpPr>
        <xdr:cNvPr id="823" name="Text Box 4">
          <a:extLst>
            <a:ext uri="{FF2B5EF4-FFF2-40B4-BE49-F238E27FC236}">
              <a16:creationId xmlns:a16="http://schemas.microsoft.com/office/drawing/2014/main" id="{00000000-0008-0000-0100-000037030000}"/>
            </a:ext>
          </a:extLst>
        </xdr:cNvPr>
        <xdr:cNvSpPr txBox="1">
          <a:spLocks noChangeArrowheads="1"/>
        </xdr:cNvSpPr>
      </xdr:nvSpPr>
      <xdr:spPr bwMode="auto">
        <a:xfrm>
          <a:off x="3848100" y="98212275"/>
          <a:ext cx="76200" cy="1460632"/>
        </a:xfrm>
        <a:prstGeom prst="rect">
          <a:avLst/>
        </a:prstGeom>
        <a:noFill/>
        <a:ln w="9525">
          <a:noFill/>
          <a:miter lim="800000"/>
          <a:headEnd/>
          <a:tailEnd/>
        </a:ln>
      </xdr:spPr>
    </xdr:sp>
    <xdr:clientData/>
  </xdr:oneCellAnchor>
  <xdr:oneCellAnchor>
    <xdr:from>
      <xdr:col>3</xdr:col>
      <xdr:colOff>0</xdr:colOff>
      <xdr:row>116</xdr:row>
      <xdr:rowOff>0</xdr:rowOff>
    </xdr:from>
    <xdr:ext cx="76200" cy="217923"/>
    <xdr:sp macro="" textlink="">
      <xdr:nvSpPr>
        <xdr:cNvPr id="824" name="Text Box 5">
          <a:extLst>
            <a:ext uri="{FF2B5EF4-FFF2-40B4-BE49-F238E27FC236}">
              <a16:creationId xmlns:a16="http://schemas.microsoft.com/office/drawing/2014/main" id="{00000000-0008-0000-0100-000038030000}"/>
            </a:ext>
          </a:extLst>
        </xdr:cNvPr>
        <xdr:cNvSpPr txBox="1">
          <a:spLocks noChangeArrowheads="1"/>
        </xdr:cNvSpPr>
      </xdr:nvSpPr>
      <xdr:spPr bwMode="auto">
        <a:xfrm>
          <a:off x="3848100" y="103727250"/>
          <a:ext cx="76200" cy="217923"/>
        </a:xfrm>
        <a:prstGeom prst="rect">
          <a:avLst/>
        </a:prstGeom>
        <a:noFill/>
        <a:ln w="9525">
          <a:noFill/>
          <a:miter lim="800000"/>
          <a:headEnd/>
          <a:tailEnd/>
        </a:ln>
      </xdr:spPr>
    </xdr:sp>
    <xdr:clientData/>
  </xdr:oneCellAnchor>
  <xdr:oneCellAnchor>
    <xdr:from>
      <xdr:col>3</xdr:col>
      <xdr:colOff>0</xdr:colOff>
      <xdr:row>117</xdr:row>
      <xdr:rowOff>0</xdr:rowOff>
    </xdr:from>
    <xdr:ext cx="76200" cy="195106"/>
    <xdr:sp macro="" textlink="">
      <xdr:nvSpPr>
        <xdr:cNvPr id="825" name="Text Box 6">
          <a:extLst>
            <a:ext uri="{FF2B5EF4-FFF2-40B4-BE49-F238E27FC236}">
              <a16:creationId xmlns:a16="http://schemas.microsoft.com/office/drawing/2014/main" id="{00000000-0008-0000-0100-000039030000}"/>
            </a:ext>
          </a:extLst>
        </xdr:cNvPr>
        <xdr:cNvSpPr txBox="1">
          <a:spLocks noChangeArrowheads="1"/>
        </xdr:cNvSpPr>
      </xdr:nvSpPr>
      <xdr:spPr bwMode="auto">
        <a:xfrm>
          <a:off x="3848100" y="104098725"/>
          <a:ext cx="76200" cy="195106"/>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26" name="Text Box 7">
          <a:extLst>
            <a:ext uri="{FF2B5EF4-FFF2-40B4-BE49-F238E27FC236}">
              <a16:creationId xmlns:a16="http://schemas.microsoft.com/office/drawing/2014/main" id="{00000000-0008-0000-0100-00003A030000}"/>
            </a:ext>
          </a:extLst>
        </xdr:cNvPr>
        <xdr:cNvSpPr txBox="1">
          <a:spLocks noChangeArrowheads="1"/>
        </xdr:cNvSpPr>
      </xdr:nvSpPr>
      <xdr:spPr bwMode="auto">
        <a:xfrm>
          <a:off x="1308735" y="543687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27" name="Text Box 8">
          <a:extLst>
            <a:ext uri="{FF2B5EF4-FFF2-40B4-BE49-F238E27FC236}">
              <a16:creationId xmlns:a16="http://schemas.microsoft.com/office/drawing/2014/main" id="{00000000-0008-0000-0100-00003B030000}"/>
            </a:ext>
          </a:extLst>
        </xdr:cNvPr>
        <xdr:cNvSpPr txBox="1">
          <a:spLocks noChangeArrowheads="1"/>
        </xdr:cNvSpPr>
      </xdr:nvSpPr>
      <xdr:spPr bwMode="auto">
        <a:xfrm>
          <a:off x="1308735" y="543687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28" name="Text Box 1299">
          <a:extLst>
            <a:ext uri="{FF2B5EF4-FFF2-40B4-BE49-F238E27FC236}">
              <a16:creationId xmlns:a16="http://schemas.microsoft.com/office/drawing/2014/main" id="{00000000-0008-0000-0100-00003C030000}"/>
            </a:ext>
          </a:extLst>
        </xdr:cNvPr>
        <xdr:cNvSpPr txBox="1">
          <a:spLocks noChangeArrowheads="1"/>
        </xdr:cNvSpPr>
      </xdr:nvSpPr>
      <xdr:spPr bwMode="auto">
        <a:xfrm>
          <a:off x="1308735" y="543687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29" name="Text Box 1300">
          <a:extLst>
            <a:ext uri="{FF2B5EF4-FFF2-40B4-BE49-F238E27FC236}">
              <a16:creationId xmlns:a16="http://schemas.microsoft.com/office/drawing/2014/main" id="{00000000-0008-0000-0100-00003D030000}"/>
            </a:ext>
          </a:extLst>
        </xdr:cNvPr>
        <xdr:cNvSpPr txBox="1">
          <a:spLocks noChangeArrowheads="1"/>
        </xdr:cNvSpPr>
      </xdr:nvSpPr>
      <xdr:spPr bwMode="auto">
        <a:xfrm>
          <a:off x="1308735" y="543687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30" name="Text Box 7">
          <a:extLst>
            <a:ext uri="{FF2B5EF4-FFF2-40B4-BE49-F238E27FC236}">
              <a16:creationId xmlns:a16="http://schemas.microsoft.com/office/drawing/2014/main" id="{00000000-0008-0000-0100-00003E030000}"/>
            </a:ext>
          </a:extLst>
        </xdr:cNvPr>
        <xdr:cNvSpPr txBox="1">
          <a:spLocks noChangeArrowheads="1"/>
        </xdr:cNvSpPr>
      </xdr:nvSpPr>
      <xdr:spPr bwMode="auto">
        <a:xfrm>
          <a:off x="1308735" y="582930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31" name="Text Box 8">
          <a:extLst>
            <a:ext uri="{FF2B5EF4-FFF2-40B4-BE49-F238E27FC236}">
              <a16:creationId xmlns:a16="http://schemas.microsoft.com/office/drawing/2014/main" id="{00000000-0008-0000-0100-00003F030000}"/>
            </a:ext>
          </a:extLst>
        </xdr:cNvPr>
        <xdr:cNvSpPr txBox="1">
          <a:spLocks noChangeArrowheads="1"/>
        </xdr:cNvSpPr>
      </xdr:nvSpPr>
      <xdr:spPr bwMode="auto">
        <a:xfrm>
          <a:off x="1308735" y="582930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32" name="Text Box 1299">
          <a:extLst>
            <a:ext uri="{FF2B5EF4-FFF2-40B4-BE49-F238E27FC236}">
              <a16:creationId xmlns:a16="http://schemas.microsoft.com/office/drawing/2014/main" id="{00000000-0008-0000-0100-000040030000}"/>
            </a:ext>
          </a:extLst>
        </xdr:cNvPr>
        <xdr:cNvSpPr txBox="1">
          <a:spLocks noChangeArrowheads="1"/>
        </xdr:cNvSpPr>
      </xdr:nvSpPr>
      <xdr:spPr bwMode="auto">
        <a:xfrm>
          <a:off x="1308735" y="58293000"/>
          <a:ext cx="2011680" cy="45720"/>
        </a:xfrm>
        <a:prstGeom prst="rect">
          <a:avLst/>
        </a:prstGeom>
        <a:noFill/>
        <a:ln w="9525">
          <a:noFill/>
          <a:miter lim="800000"/>
          <a:headEnd/>
          <a:tailEnd/>
        </a:ln>
      </xdr:spPr>
    </xdr:sp>
    <xdr:clientData/>
  </xdr:oneCellAnchor>
  <xdr:oneCellAnchor>
    <xdr:from>
      <xdr:col>2</xdr:col>
      <xdr:colOff>861060</xdr:colOff>
      <xdr:row>86</xdr:row>
      <xdr:rowOff>0</xdr:rowOff>
    </xdr:from>
    <xdr:ext cx="2011680" cy="45720"/>
    <xdr:sp macro="" textlink="">
      <xdr:nvSpPr>
        <xdr:cNvPr id="833" name="Text Box 1300">
          <a:extLst>
            <a:ext uri="{FF2B5EF4-FFF2-40B4-BE49-F238E27FC236}">
              <a16:creationId xmlns:a16="http://schemas.microsoft.com/office/drawing/2014/main" id="{00000000-0008-0000-0100-000041030000}"/>
            </a:ext>
          </a:extLst>
        </xdr:cNvPr>
        <xdr:cNvSpPr txBox="1">
          <a:spLocks noChangeArrowheads="1"/>
        </xdr:cNvSpPr>
      </xdr:nvSpPr>
      <xdr:spPr bwMode="auto">
        <a:xfrm>
          <a:off x="1308735" y="58293000"/>
          <a:ext cx="2011680" cy="45720"/>
        </a:xfrm>
        <a:prstGeom prst="rect">
          <a:avLst/>
        </a:prstGeom>
        <a:noFill/>
        <a:ln w="9525">
          <a:noFill/>
          <a:miter lim="800000"/>
          <a:headEnd/>
          <a:tailEnd/>
        </a:ln>
      </xdr:spPr>
    </xdr:sp>
    <xdr:clientData/>
  </xdr:oneCellAnchor>
  <xdr:twoCellAnchor editAs="oneCell">
    <xdr:from>
      <xdr:col>2</xdr:col>
      <xdr:colOff>838200</xdr:colOff>
      <xdr:row>117</xdr:row>
      <xdr:rowOff>0</xdr:rowOff>
    </xdr:from>
    <xdr:to>
      <xdr:col>2</xdr:col>
      <xdr:colOff>914400</xdr:colOff>
      <xdr:row>121</xdr:row>
      <xdr:rowOff>882015</xdr:rowOff>
    </xdr:to>
    <xdr:sp macro="" textlink="">
      <xdr:nvSpPr>
        <xdr:cNvPr id="834" name="Text Box 6">
          <a:extLst>
            <a:ext uri="{FF2B5EF4-FFF2-40B4-BE49-F238E27FC236}">
              <a16:creationId xmlns:a16="http://schemas.microsoft.com/office/drawing/2014/main" id="{00000000-0008-0000-0100-000042030000}"/>
            </a:ext>
          </a:extLst>
        </xdr:cNvPr>
        <xdr:cNvSpPr txBox="1">
          <a:spLocks noChangeArrowheads="1"/>
        </xdr:cNvSpPr>
      </xdr:nvSpPr>
      <xdr:spPr bwMode="auto">
        <a:xfrm>
          <a:off x="1285875" y="121710450"/>
          <a:ext cx="762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882015</xdr:rowOff>
    </xdr:to>
    <xdr:sp macro="" textlink="">
      <xdr:nvSpPr>
        <xdr:cNvPr id="835" name="Text Box 6">
          <a:extLst>
            <a:ext uri="{FF2B5EF4-FFF2-40B4-BE49-F238E27FC236}">
              <a16:creationId xmlns:a16="http://schemas.microsoft.com/office/drawing/2014/main" id="{00000000-0008-0000-0100-000043030000}"/>
            </a:ext>
          </a:extLst>
        </xdr:cNvPr>
        <xdr:cNvSpPr txBox="1">
          <a:spLocks noChangeArrowheads="1"/>
        </xdr:cNvSpPr>
      </xdr:nvSpPr>
      <xdr:spPr bwMode="auto">
        <a:xfrm>
          <a:off x="1285875" y="121710450"/>
          <a:ext cx="762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882015</xdr:rowOff>
    </xdr:to>
    <xdr:sp macro="" textlink="">
      <xdr:nvSpPr>
        <xdr:cNvPr id="836" name="Text Box 6">
          <a:extLst>
            <a:ext uri="{FF2B5EF4-FFF2-40B4-BE49-F238E27FC236}">
              <a16:creationId xmlns:a16="http://schemas.microsoft.com/office/drawing/2014/main" id="{00000000-0008-0000-0100-000044030000}"/>
            </a:ext>
          </a:extLst>
        </xdr:cNvPr>
        <xdr:cNvSpPr txBox="1">
          <a:spLocks noChangeArrowheads="1"/>
        </xdr:cNvSpPr>
      </xdr:nvSpPr>
      <xdr:spPr bwMode="auto">
        <a:xfrm>
          <a:off x="1285875" y="121710450"/>
          <a:ext cx="762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882015</xdr:rowOff>
    </xdr:to>
    <xdr:sp macro="" textlink="">
      <xdr:nvSpPr>
        <xdr:cNvPr id="837" name="Text Box 6">
          <a:extLst>
            <a:ext uri="{FF2B5EF4-FFF2-40B4-BE49-F238E27FC236}">
              <a16:creationId xmlns:a16="http://schemas.microsoft.com/office/drawing/2014/main" id="{00000000-0008-0000-0100-000045030000}"/>
            </a:ext>
          </a:extLst>
        </xdr:cNvPr>
        <xdr:cNvSpPr txBox="1">
          <a:spLocks noChangeArrowheads="1"/>
        </xdr:cNvSpPr>
      </xdr:nvSpPr>
      <xdr:spPr bwMode="auto">
        <a:xfrm>
          <a:off x="1285875" y="121710450"/>
          <a:ext cx="76200" cy="1666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38" name="Text Box 6">
          <a:extLst>
            <a:ext uri="{FF2B5EF4-FFF2-40B4-BE49-F238E27FC236}">
              <a16:creationId xmlns:a16="http://schemas.microsoft.com/office/drawing/2014/main" id="{00000000-0008-0000-0100-000046030000}"/>
            </a:ext>
          </a:extLst>
        </xdr:cNvPr>
        <xdr:cNvSpPr txBox="1">
          <a:spLocks noChangeArrowheads="1"/>
        </xdr:cNvSpPr>
      </xdr:nvSpPr>
      <xdr:spPr bwMode="auto">
        <a:xfrm>
          <a:off x="1285875" y="122977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39" name="Text Box 6">
          <a:extLst>
            <a:ext uri="{FF2B5EF4-FFF2-40B4-BE49-F238E27FC236}">
              <a16:creationId xmlns:a16="http://schemas.microsoft.com/office/drawing/2014/main" id="{00000000-0008-0000-0100-000047030000}"/>
            </a:ext>
          </a:extLst>
        </xdr:cNvPr>
        <xdr:cNvSpPr txBox="1">
          <a:spLocks noChangeArrowheads="1"/>
        </xdr:cNvSpPr>
      </xdr:nvSpPr>
      <xdr:spPr bwMode="auto">
        <a:xfrm>
          <a:off x="1285875" y="122977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0" name="Text Box 6">
          <a:extLst>
            <a:ext uri="{FF2B5EF4-FFF2-40B4-BE49-F238E27FC236}">
              <a16:creationId xmlns:a16="http://schemas.microsoft.com/office/drawing/2014/main" id="{00000000-0008-0000-0100-000048030000}"/>
            </a:ext>
          </a:extLst>
        </xdr:cNvPr>
        <xdr:cNvSpPr txBox="1">
          <a:spLocks noChangeArrowheads="1"/>
        </xdr:cNvSpPr>
      </xdr:nvSpPr>
      <xdr:spPr bwMode="auto">
        <a:xfrm>
          <a:off x="1285875" y="122977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1" name="Text Box 6">
          <a:extLst>
            <a:ext uri="{FF2B5EF4-FFF2-40B4-BE49-F238E27FC236}">
              <a16:creationId xmlns:a16="http://schemas.microsoft.com/office/drawing/2014/main" id="{00000000-0008-0000-0100-000049030000}"/>
            </a:ext>
          </a:extLst>
        </xdr:cNvPr>
        <xdr:cNvSpPr txBox="1">
          <a:spLocks noChangeArrowheads="1"/>
        </xdr:cNvSpPr>
      </xdr:nvSpPr>
      <xdr:spPr bwMode="auto">
        <a:xfrm>
          <a:off x="1285875" y="1229772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2" name="Text Box 6">
          <a:extLst>
            <a:ext uri="{FF2B5EF4-FFF2-40B4-BE49-F238E27FC236}">
              <a16:creationId xmlns:a16="http://schemas.microsoft.com/office/drawing/2014/main" id="{00000000-0008-0000-0100-00004A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3" name="Text Box 6">
          <a:extLst>
            <a:ext uri="{FF2B5EF4-FFF2-40B4-BE49-F238E27FC236}">
              <a16:creationId xmlns:a16="http://schemas.microsoft.com/office/drawing/2014/main" id="{00000000-0008-0000-0100-00004B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4" name="Text Box 6">
          <a:extLst>
            <a:ext uri="{FF2B5EF4-FFF2-40B4-BE49-F238E27FC236}">
              <a16:creationId xmlns:a16="http://schemas.microsoft.com/office/drawing/2014/main" id="{00000000-0008-0000-0100-00004C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5" name="Text Box 6">
          <a:extLst>
            <a:ext uri="{FF2B5EF4-FFF2-40B4-BE49-F238E27FC236}">
              <a16:creationId xmlns:a16="http://schemas.microsoft.com/office/drawing/2014/main" id="{00000000-0008-0000-0100-00004D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6" name="Text Box 6">
          <a:extLst>
            <a:ext uri="{FF2B5EF4-FFF2-40B4-BE49-F238E27FC236}">
              <a16:creationId xmlns:a16="http://schemas.microsoft.com/office/drawing/2014/main" id="{00000000-0008-0000-0100-00004E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7" name="Text Box 6">
          <a:extLst>
            <a:ext uri="{FF2B5EF4-FFF2-40B4-BE49-F238E27FC236}">
              <a16:creationId xmlns:a16="http://schemas.microsoft.com/office/drawing/2014/main" id="{00000000-0008-0000-0100-00004F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8" name="Text Box 6">
          <a:extLst>
            <a:ext uri="{FF2B5EF4-FFF2-40B4-BE49-F238E27FC236}">
              <a16:creationId xmlns:a16="http://schemas.microsoft.com/office/drawing/2014/main" id="{00000000-0008-0000-0100-000050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49" name="Text Box 6">
          <a:extLst>
            <a:ext uri="{FF2B5EF4-FFF2-40B4-BE49-F238E27FC236}">
              <a16:creationId xmlns:a16="http://schemas.microsoft.com/office/drawing/2014/main" id="{00000000-0008-0000-0100-000051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0" name="Text Box 6">
          <a:extLst>
            <a:ext uri="{FF2B5EF4-FFF2-40B4-BE49-F238E27FC236}">
              <a16:creationId xmlns:a16="http://schemas.microsoft.com/office/drawing/2014/main" id="{00000000-0008-0000-0100-000052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1" name="Text Box 6">
          <a:extLst>
            <a:ext uri="{FF2B5EF4-FFF2-40B4-BE49-F238E27FC236}">
              <a16:creationId xmlns:a16="http://schemas.microsoft.com/office/drawing/2014/main" id="{00000000-0008-0000-0100-000053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2" name="Text Box 6">
          <a:extLst>
            <a:ext uri="{FF2B5EF4-FFF2-40B4-BE49-F238E27FC236}">
              <a16:creationId xmlns:a16="http://schemas.microsoft.com/office/drawing/2014/main" id="{00000000-0008-0000-0100-000054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3" name="Text Box 6">
          <a:extLst>
            <a:ext uri="{FF2B5EF4-FFF2-40B4-BE49-F238E27FC236}">
              <a16:creationId xmlns:a16="http://schemas.microsoft.com/office/drawing/2014/main" id="{00000000-0008-0000-0100-000055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4" name="Text Box 6">
          <a:extLst>
            <a:ext uri="{FF2B5EF4-FFF2-40B4-BE49-F238E27FC236}">
              <a16:creationId xmlns:a16="http://schemas.microsoft.com/office/drawing/2014/main" id="{00000000-0008-0000-0100-000056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5" name="Text Box 6">
          <a:extLst>
            <a:ext uri="{FF2B5EF4-FFF2-40B4-BE49-F238E27FC236}">
              <a16:creationId xmlns:a16="http://schemas.microsoft.com/office/drawing/2014/main" id="{00000000-0008-0000-0100-000057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6" name="Text Box 6">
          <a:extLst>
            <a:ext uri="{FF2B5EF4-FFF2-40B4-BE49-F238E27FC236}">
              <a16:creationId xmlns:a16="http://schemas.microsoft.com/office/drawing/2014/main" id="{00000000-0008-0000-0100-000058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7" name="Text Box 6">
          <a:extLst>
            <a:ext uri="{FF2B5EF4-FFF2-40B4-BE49-F238E27FC236}">
              <a16:creationId xmlns:a16="http://schemas.microsoft.com/office/drawing/2014/main" id="{00000000-0008-0000-0100-000059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8" name="Text Box 6">
          <a:extLst>
            <a:ext uri="{FF2B5EF4-FFF2-40B4-BE49-F238E27FC236}">
              <a16:creationId xmlns:a16="http://schemas.microsoft.com/office/drawing/2014/main" id="{00000000-0008-0000-0100-00005A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59" name="Text Box 6">
          <a:extLst>
            <a:ext uri="{FF2B5EF4-FFF2-40B4-BE49-F238E27FC236}">
              <a16:creationId xmlns:a16="http://schemas.microsoft.com/office/drawing/2014/main" id="{00000000-0008-0000-0100-00005B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60" name="Text Box 6">
          <a:extLst>
            <a:ext uri="{FF2B5EF4-FFF2-40B4-BE49-F238E27FC236}">
              <a16:creationId xmlns:a16="http://schemas.microsoft.com/office/drawing/2014/main" id="{00000000-0008-0000-0100-00005C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61" name="Text Box 6">
          <a:extLst>
            <a:ext uri="{FF2B5EF4-FFF2-40B4-BE49-F238E27FC236}">
              <a16:creationId xmlns:a16="http://schemas.microsoft.com/office/drawing/2014/main" id="{00000000-0008-0000-0100-00005D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62" name="Text Box 6">
          <a:extLst>
            <a:ext uri="{FF2B5EF4-FFF2-40B4-BE49-F238E27FC236}">
              <a16:creationId xmlns:a16="http://schemas.microsoft.com/office/drawing/2014/main" id="{00000000-0008-0000-0100-00005E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0</xdr:rowOff>
    </xdr:to>
    <xdr:sp macro="" textlink="">
      <xdr:nvSpPr>
        <xdr:cNvPr id="863" name="Text Box 6">
          <a:extLst>
            <a:ext uri="{FF2B5EF4-FFF2-40B4-BE49-F238E27FC236}">
              <a16:creationId xmlns:a16="http://schemas.microsoft.com/office/drawing/2014/main" id="{00000000-0008-0000-0100-00005F030000}"/>
            </a:ext>
          </a:extLst>
        </xdr:cNvPr>
        <xdr:cNvSpPr txBox="1">
          <a:spLocks noChangeArrowheads="1"/>
        </xdr:cNvSpPr>
      </xdr:nvSpPr>
      <xdr:spPr bwMode="auto">
        <a:xfrm>
          <a:off x="1285875" y="121891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4" name="Text Box 6">
          <a:extLst>
            <a:ext uri="{FF2B5EF4-FFF2-40B4-BE49-F238E27FC236}">
              <a16:creationId xmlns:a16="http://schemas.microsoft.com/office/drawing/2014/main" id="{00000000-0008-0000-0100-000060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5" name="Text Box 6">
          <a:extLst>
            <a:ext uri="{FF2B5EF4-FFF2-40B4-BE49-F238E27FC236}">
              <a16:creationId xmlns:a16="http://schemas.microsoft.com/office/drawing/2014/main" id="{00000000-0008-0000-0100-000061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6" name="Text Box 6">
          <a:extLst>
            <a:ext uri="{FF2B5EF4-FFF2-40B4-BE49-F238E27FC236}">
              <a16:creationId xmlns:a16="http://schemas.microsoft.com/office/drawing/2014/main" id="{00000000-0008-0000-0100-000062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7" name="Text Box 6">
          <a:extLst>
            <a:ext uri="{FF2B5EF4-FFF2-40B4-BE49-F238E27FC236}">
              <a16:creationId xmlns:a16="http://schemas.microsoft.com/office/drawing/2014/main" id="{00000000-0008-0000-0100-000063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8" name="Text Box 6">
          <a:extLst>
            <a:ext uri="{FF2B5EF4-FFF2-40B4-BE49-F238E27FC236}">
              <a16:creationId xmlns:a16="http://schemas.microsoft.com/office/drawing/2014/main" id="{00000000-0008-0000-0100-000064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69" name="Text Box 6">
          <a:extLst>
            <a:ext uri="{FF2B5EF4-FFF2-40B4-BE49-F238E27FC236}">
              <a16:creationId xmlns:a16="http://schemas.microsoft.com/office/drawing/2014/main" id="{00000000-0008-0000-0100-000065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0" name="Text Box 6">
          <a:extLst>
            <a:ext uri="{FF2B5EF4-FFF2-40B4-BE49-F238E27FC236}">
              <a16:creationId xmlns:a16="http://schemas.microsoft.com/office/drawing/2014/main" id="{00000000-0008-0000-0100-000066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1" name="Text Box 6">
          <a:extLst>
            <a:ext uri="{FF2B5EF4-FFF2-40B4-BE49-F238E27FC236}">
              <a16:creationId xmlns:a16="http://schemas.microsoft.com/office/drawing/2014/main" id="{00000000-0008-0000-0100-000067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2" name="Text Box 6">
          <a:extLst>
            <a:ext uri="{FF2B5EF4-FFF2-40B4-BE49-F238E27FC236}">
              <a16:creationId xmlns:a16="http://schemas.microsoft.com/office/drawing/2014/main" id="{00000000-0008-0000-0100-000068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3" name="Text Box 6">
          <a:extLst>
            <a:ext uri="{FF2B5EF4-FFF2-40B4-BE49-F238E27FC236}">
              <a16:creationId xmlns:a16="http://schemas.microsoft.com/office/drawing/2014/main" id="{00000000-0008-0000-0100-000069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4" name="Text Box 6">
          <a:extLst>
            <a:ext uri="{FF2B5EF4-FFF2-40B4-BE49-F238E27FC236}">
              <a16:creationId xmlns:a16="http://schemas.microsoft.com/office/drawing/2014/main" id="{00000000-0008-0000-0100-00006A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5" name="Text Box 6">
          <a:extLst>
            <a:ext uri="{FF2B5EF4-FFF2-40B4-BE49-F238E27FC236}">
              <a16:creationId xmlns:a16="http://schemas.microsoft.com/office/drawing/2014/main" id="{00000000-0008-0000-0100-00006B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6" name="Text Box 6">
          <a:extLst>
            <a:ext uri="{FF2B5EF4-FFF2-40B4-BE49-F238E27FC236}">
              <a16:creationId xmlns:a16="http://schemas.microsoft.com/office/drawing/2014/main" id="{00000000-0008-0000-0100-00006C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7" name="Text Box 6">
          <a:extLst>
            <a:ext uri="{FF2B5EF4-FFF2-40B4-BE49-F238E27FC236}">
              <a16:creationId xmlns:a16="http://schemas.microsoft.com/office/drawing/2014/main" id="{00000000-0008-0000-0100-00006D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8" name="Text Box 6">
          <a:extLst>
            <a:ext uri="{FF2B5EF4-FFF2-40B4-BE49-F238E27FC236}">
              <a16:creationId xmlns:a16="http://schemas.microsoft.com/office/drawing/2014/main" id="{00000000-0008-0000-0100-00006E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79" name="Text Box 6">
          <a:extLst>
            <a:ext uri="{FF2B5EF4-FFF2-40B4-BE49-F238E27FC236}">
              <a16:creationId xmlns:a16="http://schemas.microsoft.com/office/drawing/2014/main" id="{00000000-0008-0000-0100-00006F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0" name="Text Box 6">
          <a:extLst>
            <a:ext uri="{FF2B5EF4-FFF2-40B4-BE49-F238E27FC236}">
              <a16:creationId xmlns:a16="http://schemas.microsoft.com/office/drawing/2014/main" id="{00000000-0008-0000-0100-000070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1" name="Text Box 6">
          <a:extLst>
            <a:ext uri="{FF2B5EF4-FFF2-40B4-BE49-F238E27FC236}">
              <a16:creationId xmlns:a16="http://schemas.microsoft.com/office/drawing/2014/main" id="{00000000-0008-0000-0100-000071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2" name="Text Box 6">
          <a:extLst>
            <a:ext uri="{FF2B5EF4-FFF2-40B4-BE49-F238E27FC236}">
              <a16:creationId xmlns:a16="http://schemas.microsoft.com/office/drawing/2014/main" id="{00000000-0008-0000-0100-000072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3" name="Text Box 6">
          <a:extLst>
            <a:ext uri="{FF2B5EF4-FFF2-40B4-BE49-F238E27FC236}">
              <a16:creationId xmlns:a16="http://schemas.microsoft.com/office/drawing/2014/main" id="{00000000-0008-0000-0100-000073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4" name="Text Box 6">
          <a:extLst>
            <a:ext uri="{FF2B5EF4-FFF2-40B4-BE49-F238E27FC236}">
              <a16:creationId xmlns:a16="http://schemas.microsoft.com/office/drawing/2014/main" id="{00000000-0008-0000-0100-000074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5" name="Text Box 6">
          <a:extLst>
            <a:ext uri="{FF2B5EF4-FFF2-40B4-BE49-F238E27FC236}">
              <a16:creationId xmlns:a16="http://schemas.microsoft.com/office/drawing/2014/main" id="{00000000-0008-0000-0100-000075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6" name="Text Box 6">
          <a:extLst>
            <a:ext uri="{FF2B5EF4-FFF2-40B4-BE49-F238E27FC236}">
              <a16:creationId xmlns:a16="http://schemas.microsoft.com/office/drawing/2014/main" id="{00000000-0008-0000-0100-000076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7" name="Text Box 6">
          <a:extLst>
            <a:ext uri="{FF2B5EF4-FFF2-40B4-BE49-F238E27FC236}">
              <a16:creationId xmlns:a16="http://schemas.microsoft.com/office/drawing/2014/main" id="{00000000-0008-0000-0100-000077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8" name="Text Box 6">
          <a:extLst>
            <a:ext uri="{FF2B5EF4-FFF2-40B4-BE49-F238E27FC236}">
              <a16:creationId xmlns:a16="http://schemas.microsoft.com/office/drawing/2014/main" id="{00000000-0008-0000-0100-000078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89" name="Text Box 6">
          <a:extLst>
            <a:ext uri="{FF2B5EF4-FFF2-40B4-BE49-F238E27FC236}">
              <a16:creationId xmlns:a16="http://schemas.microsoft.com/office/drawing/2014/main" id="{00000000-0008-0000-0100-000079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0" name="Text Box 6">
          <a:extLst>
            <a:ext uri="{FF2B5EF4-FFF2-40B4-BE49-F238E27FC236}">
              <a16:creationId xmlns:a16="http://schemas.microsoft.com/office/drawing/2014/main" id="{00000000-0008-0000-0100-00007A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1" name="Text Box 6">
          <a:extLst>
            <a:ext uri="{FF2B5EF4-FFF2-40B4-BE49-F238E27FC236}">
              <a16:creationId xmlns:a16="http://schemas.microsoft.com/office/drawing/2014/main" id="{00000000-0008-0000-0100-00007B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2" name="Text Box 6">
          <a:extLst>
            <a:ext uri="{FF2B5EF4-FFF2-40B4-BE49-F238E27FC236}">
              <a16:creationId xmlns:a16="http://schemas.microsoft.com/office/drawing/2014/main" id="{00000000-0008-0000-0100-00007C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3" name="Text Box 6">
          <a:extLst>
            <a:ext uri="{FF2B5EF4-FFF2-40B4-BE49-F238E27FC236}">
              <a16:creationId xmlns:a16="http://schemas.microsoft.com/office/drawing/2014/main" id="{00000000-0008-0000-0100-00007D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4" name="Text Box 6">
          <a:extLst>
            <a:ext uri="{FF2B5EF4-FFF2-40B4-BE49-F238E27FC236}">
              <a16:creationId xmlns:a16="http://schemas.microsoft.com/office/drawing/2014/main" id="{00000000-0008-0000-0100-00007E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1205865</xdr:rowOff>
    </xdr:to>
    <xdr:sp macro="" textlink="">
      <xdr:nvSpPr>
        <xdr:cNvPr id="895" name="Text Box 6">
          <a:extLst>
            <a:ext uri="{FF2B5EF4-FFF2-40B4-BE49-F238E27FC236}">
              <a16:creationId xmlns:a16="http://schemas.microsoft.com/office/drawing/2014/main" id="{00000000-0008-0000-0100-00007F030000}"/>
            </a:ext>
          </a:extLst>
        </xdr:cNvPr>
        <xdr:cNvSpPr txBox="1">
          <a:spLocks noChangeArrowheads="1"/>
        </xdr:cNvSpPr>
      </xdr:nvSpPr>
      <xdr:spPr bwMode="auto">
        <a:xfrm>
          <a:off x="1285875" y="121891425"/>
          <a:ext cx="76200" cy="1990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2863215</xdr:rowOff>
    </xdr:to>
    <xdr:sp macro="" textlink="">
      <xdr:nvSpPr>
        <xdr:cNvPr id="896" name="Text Box 6">
          <a:extLst>
            <a:ext uri="{FF2B5EF4-FFF2-40B4-BE49-F238E27FC236}">
              <a16:creationId xmlns:a16="http://schemas.microsoft.com/office/drawing/2014/main" id="{00000000-0008-0000-0100-000080030000}"/>
            </a:ext>
          </a:extLst>
        </xdr:cNvPr>
        <xdr:cNvSpPr txBox="1">
          <a:spLocks noChangeArrowheads="1"/>
        </xdr:cNvSpPr>
      </xdr:nvSpPr>
      <xdr:spPr bwMode="auto">
        <a:xfrm>
          <a:off x="1285875" y="124129800"/>
          <a:ext cx="76200" cy="351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2863215</xdr:rowOff>
    </xdr:to>
    <xdr:sp macro="" textlink="">
      <xdr:nvSpPr>
        <xdr:cNvPr id="897" name="Text Box 6">
          <a:extLst>
            <a:ext uri="{FF2B5EF4-FFF2-40B4-BE49-F238E27FC236}">
              <a16:creationId xmlns:a16="http://schemas.microsoft.com/office/drawing/2014/main" id="{00000000-0008-0000-0100-000081030000}"/>
            </a:ext>
          </a:extLst>
        </xdr:cNvPr>
        <xdr:cNvSpPr txBox="1">
          <a:spLocks noChangeArrowheads="1"/>
        </xdr:cNvSpPr>
      </xdr:nvSpPr>
      <xdr:spPr bwMode="auto">
        <a:xfrm>
          <a:off x="1285875" y="124129800"/>
          <a:ext cx="76200" cy="351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2863215</xdr:rowOff>
    </xdr:to>
    <xdr:sp macro="" textlink="">
      <xdr:nvSpPr>
        <xdr:cNvPr id="898" name="Text Box 6">
          <a:extLst>
            <a:ext uri="{FF2B5EF4-FFF2-40B4-BE49-F238E27FC236}">
              <a16:creationId xmlns:a16="http://schemas.microsoft.com/office/drawing/2014/main" id="{00000000-0008-0000-0100-000082030000}"/>
            </a:ext>
          </a:extLst>
        </xdr:cNvPr>
        <xdr:cNvSpPr txBox="1">
          <a:spLocks noChangeArrowheads="1"/>
        </xdr:cNvSpPr>
      </xdr:nvSpPr>
      <xdr:spPr bwMode="auto">
        <a:xfrm>
          <a:off x="1285875" y="124129800"/>
          <a:ext cx="76200" cy="351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121</xdr:row>
      <xdr:rowOff>2863215</xdr:rowOff>
    </xdr:to>
    <xdr:sp macro="" textlink="">
      <xdr:nvSpPr>
        <xdr:cNvPr id="899" name="Text Box 6">
          <a:extLst>
            <a:ext uri="{FF2B5EF4-FFF2-40B4-BE49-F238E27FC236}">
              <a16:creationId xmlns:a16="http://schemas.microsoft.com/office/drawing/2014/main" id="{00000000-0008-0000-0100-000083030000}"/>
            </a:ext>
          </a:extLst>
        </xdr:cNvPr>
        <xdr:cNvSpPr txBox="1">
          <a:spLocks noChangeArrowheads="1"/>
        </xdr:cNvSpPr>
      </xdr:nvSpPr>
      <xdr:spPr bwMode="auto">
        <a:xfrm>
          <a:off x="1285875" y="124129800"/>
          <a:ext cx="76200" cy="3514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838200</xdr:colOff>
      <xdr:row>117</xdr:row>
      <xdr:rowOff>0</xdr:rowOff>
    </xdr:from>
    <xdr:ext cx="76200" cy="200025"/>
    <xdr:sp macro="" textlink="">
      <xdr:nvSpPr>
        <xdr:cNvPr id="900" name="Text Box 6">
          <a:extLst>
            <a:ext uri="{FF2B5EF4-FFF2-40B4-BE49-F238E27FC236}">
              <a16:creationId xmlns:a16="http://schemas.microsoft.com/office/drawing/2014/main" id="{00000000-0008-0000-0100-000084030000}"/>
            </a:ext>
          </a:extLst>
        </xdr:cNvPr>
        <xdr:cNvSpPr txBox="1">
          <a:spLocks noChangeArrowheads="1"/>
        </xdr:cNvSpPr>
      </xdr:nvSpPr>
      <xdr:spPr bwMode="auto">
        <a:xfrm>
          <a:off x="1285875" y="12412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901" name="Text Box 6">
          <a:extLst>
            <a:ext uri="{FF2B5EF4-FFF2-40B4-BE49-F238E27FC236}">
              <a16:creationId xmlns:a16="http://schemas.microsoft.com/office/drawing/2014/main" id="{00000000-0008-0000-0100-000085030000}"/>
            </a:ext>
          </a:extLst>
        </xdr:cNvPr>
        <xdr:cNvSpPr txBox="1">
          <a:spLocks noChangeArrowheads="1"/>
        </xdr:cNvSpPr>
      </xdr:nvSpPr>
      <xdr:spPr bwMode="auto">
        <a:xfrm>
          <a:off x="1285875" y="12412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902" name="Text Box 6">
          <a:extLst>
            <a:ext uri="{FF2B5EF4-FFF2-40B4-BE49-F238E27FC236}">
              <a16:creationId xmlns:a16="http://schemas.microsoft.com/office/drawing/2014/main" id="{00000000-0008-0000-0100-000086030000}"/>
            </a:ext>
          </a:extLst>
        </xdr:cNvPr>
        <xdr:cNvSpPr txBox="1">
          <a:spLocks noChangeArrowheads="1"/>
        </xdr:cNvSpPr>
      </xdr:nvSpPr>
      <xdr:spPr bwMode="auto">
        <a:xfrm>
          <a:off x="1285875" y="12412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903" name="Text Box 6">
          <a:extLst>
            <a:ext uri="{FF2B5EF4-FFF2-40B4-BE49-F238E27FC236}">
              <a16:creationId xmlns:a16="http://schemas.microsoft.com/office/drawing/2014/main" id="{00000000-0008-0000-0100-000087030000}"/>
            </a:ext>
          </a:extLst>
        </xdr:cNvPr>
        <xdr:cNvSpPr txBox="1">
          <a:spLocks noChangeArrowheads="1"/>
        </xdr:cNvSpPr>
      </xdr:nvSpPr>
      <xdr:spPr bwMode="auto">
        <a:xfrm>
          <a:off x="1285875" y="12412980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142</xdr:row>
      <xdr:rowOff>0</xdr:rowOff>
    </xdr:from>
    <xdr:to>
      <xdr:col>2</xdr:col>
      <xdr:colOff>914400</xdr:colOff>
      <xdr:row>143</xdr:row>
      <xdr:rowOff>118110</xdr:rowOff>
    </xdr:to>
    <xdr:sp macro="" textlink="">
      <xdr:nvSpPr>
        <xdr:cNvPr id="904" name="Text Box 6">
          <a:extLst>
            <a:ext uri="{FF2B5EF4-FFF2-40B4-BE49-F238E27FC236}">
              <a16:creationId xmlns:a16="http://schemas.microsoft.com/office/drawing/2014/main" id="{00000000-0008-0000-0100-000088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05" name="Text Box 6">
          <a:extLst>
            <a:ext uri="{FF2B5EF4-FFF2-40B4-BE49-F238E27FC236}">
              <a16:creationId xmlns:a16="http://schemas.microsoft.com/office/drawing/2014/main" id="{00000000-0008-0000-0100-000089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06" name="Text Box 6">
          <a:extLst>
            <a:ext uri="{FF2B5EF4-FFF2-40B4-BE49-F238E27FC236}">
              <a16:creationId xmlns:a16="http://schemas.microsoft.com/office/drawing/2014/main" id="{00000000-0008-0000-0100-00008A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07" name="Text Box 6">
          <a:extLst>
            <a:ext uri="{FF2B5EF4-FFF2-40B4-BE49-F238E27FC236}">
              <a16:creationId xmlns:a16="http://schemas.microsoft.com/office/drawing/2014/main" id="{00000000-0008-0000-0100-00008B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08" name="Text Box 6">
          <a:extLst>
            <a:ext uri="{FF2B5EF4-FFF2-40B4-BE49-F238E27FC236}">
              <a16:creationId xmlns:a16="http://schemas.microsoft.com/office/drawing/2014/main" id="{00000000-0008-0000-0100-00008C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09" name="Text Box 6">
          <a:extLst>
            <a:ext uri="{FF2B5EF4-FFF2-40B4-BE49-F238E27FC236}">
              <a16:creationId xmlns:a16="http://schemas.microsoft.com/office/drawing/2014/main" id="{00000000-0008-0000-0100-00008D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0" name="Text Box 6">
          <a:extLst>
            <a:ext uri="{FF2B5EF4-FFF2-40B4-BE49-F238E27FC236}">
              <a16:creationId xmlns:a16="http://schemas.microsoft.com/office/drawing/2014/main" id="{00000000-0008-0000-0100-00008E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1" name="Text Box 6">
          <a:extLst>
            <a:ext uri="{FF2B5EF4-FFF2-40B4-BE49-F238E27FC236}">
              <a16:creationId xmlns:a16="http://schemas.microsoft.com/office/drawing/2014/main" id="{00000000-0008-0000-0100-00008F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2" name="Text Box 6">
          <a:extLst>
            <a:ext uri="{FF2B5EF4-FFF2-40B4-BE49-F238E27FC236}">
              <a16:creationId xmlns:a16="http://schemas.microsoft.com/office/drawing/2014/main" id="{00000000-0008-0000-0100-000090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3" name="Text Box 6">
          <a:extLst>
            <a:ext uri="{FF2B5EF4-FFF2-40B4-BE49-F238E27FC236}">
              <a16:creationId xmlns:a16="http://schemas.microsoft.com/office/drawing/2014/main" id="{00000000-0008-0000-0100-000091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4" name="Text Box 6">
          <a:extLst>
            <a:ext uri="{FF2B5EF4-FFF2-40B4-BE49-F238E27FC236}">
              <a16:creationId xmlns:a16="http://schemas.microsoft.com/office/drawing/2014/main" id="{00000000-0008-0000-0100-000092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15" name="Text Box 6">
          <a:extLst>
            <a:ext uri="{FF2B5EF4-FFF2-40B4-BE49-F238E27FC236}">
              <a16:creationId xmlns:a16="http://schemas.microsoft.com/office/drawing/2014/main" id="{00000000-0008-0000-0100-000093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16" name="Text Box 6">
          <a:extLst>
            <a:ext uri="{FF2B5EF4-FFF2-40B4-BE49-F238E27FC236}">
              <a16:creationId xmlns:a16="http://schemas.microsoft.com/office/drawing/2014/main" id="{00000000-0008-0000-0100-00009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17" name="Text Box 6">
          <a:extLst>
            <a:ext uri="{FF2B5EF4-FFF2-40B4-BE49-F238E27FC236}">
              <a16:creationId xmlns:a16="http://schemas.microsoft.com/office/drawing/2014/main" id="{00000000-0008-0000-0100-00009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18" name="Text Box 6">
          <a:extLst>
            <a:ext uri="{FF2B5EF4-FFF2-40B4-BE49-F238E27FC236}">
              <a16:creationId xmlns:a16="http://schemas.microsoft.com/office/drawing/2014/main" id="{00000000-0008-0000-0100-00009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19" name="Text Box 6">
          <a:extLst>
            <a:ext uri="{FF2B5EF4-FFF2-40B4-BE49-F238E27FC236}">
              <a16:creationId xmlns:a16="http://schemas.microsoft.com/office/drawing/2014/main" id="{00000000-0008-0000-0100-00009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0" name="Text Box 6">
          <a:extLst>
            <a:ext uri="{FF2B5EF4-FFF2-40B4-BE49-F238E27FC236}">
              <a16:creationId xmlns:a16="http://schemas.microsoft.com/office/drawing/2014/main" id="{00000000-0008-0000-0100-000098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1" name="Text Box 6">
          <a:extLst>
            <a:ext uri="{FF2B5EF4-FFF2-40B4-BE49-F238E27FC236}">
              <a16:creationId xmlns:a16="http://schemas.microsoft.com/office/drawing/2014/main" id="{00000000-0008-0000-0100-000099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2" name="Text Box 6">
          <a:extLst>
            <a:ext uri="{FF2B5EF4-FFF2-40B4-BE49-F238E27FC236}">
              <a16:creationId xmlns:a16="http://schemas.microsoft.com/office/drawing/2014/main" id="{00000000-0008-0000-0100-00009A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3" name="Text Box 6">
          <a:extLst>
            <a:ext uri="{FF2B5EF4-FFF2-40B4-BE49-F238E27FC236}">
              <a16:creationId xmlns:a16="http://schemas.microsoft.com/office/drawing/2014/main" id="{00000000-0008-0000-0100-00009B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4" name="Text Box 6">
          <a:extLst>
            <a:ext uri="{FF2B5EF4-FFF2-40B4-BE49-F238E27FC236}">
              <a16:creationId xmlns:a16="http://schemas.microsoft.com/office/drawing/2014/main" id="{00000000-0008-0000-0100-00009C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5" name="Text Box 6">
          <a:extLst>
            <a:ext uri="{FF2B5EF4-FFF2-40B4-BE49-F238E27FC236}">
              <a16:creationId xmlns:a16="http://schemas.microsoft.com/office/drawing/2014/main" id="{00000000-0008-0000-0100-00009D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6" name="Text Box 6">
          <a:extLst>
            <a:ext uri="{FF2B5EF4-FFF2-40B4-BE49-F238E27FC236}">
              <a16:creationId xmlns:a16="http://schemas.microsoft.com/office/drawing/2014/main" id="{00000000-0008-0000-0100-00009E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7" name="Text Box 6">
          <a:extLst>
            <a:ext uri="{FF2B5EF4-FFF2-40B4-BE49-F238E27FC236}">
              <a16:creationId xmlns:a16="http://schemas.microsoft.com/office/drawing/2014/main" id="{00000000-0008-0000-0100-00009F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8" name="Text Box 6">
          <a:extLst>
            <a:ext uri="{FF2B5EF4-FFF2-40B4-BE49-F238E27FC236}">
              <a16:creationId xmlns:a16="http://schemas.microsoft.com/office/drawing/2014/main" id="{00000000-0008-0000-0100-0000A0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29" name="Text Box 6">
          <a:extLst>
            <a:ext uri="{FF2B5EF4-FFF2-40B4-BE49-F238E27FC236}">
              <a16:creationId xmlns:a16="http://schemas.microsoft.com/office/drawing/2014/main" id="{00000000-0008-0000-0100-0000A1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0" name="Text Box 6">
          <a:extLst>
            <a:ext uri="{FF2B5EF4-FFF2-40B4-BE49-F238E27FC236}">
              <a16:creationId xmlns:a16="http://schemas.microsoft.com/office/drawing/2014/main" id="{00000000-0008-0000-0100-0000A2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1" name="Text Box 6">
          <a:extLst>
            <a:ext uri="{FF2B5EF4-FFF2-40B4-BE49-F238E27FC236}">
              <a16:creationId xmlns:a16="http://schemas.microsoft.com/office/drawing/2014/main" id="{00000000-0008-0000-0100-0000A3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2" name="Text Box 6">
          <a:extLst>
            <a:ext uri="{FF2B5EF4-FFF2-40B4-BE49-F238E27FC236}">
              <a16:creationId xmlns:a16="http://schemas.microsoft.com/office/drawing/2014/main" id="{00000000-0008-0000-0100-0000A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3" name="Text Box 6">
          <a:extLst>
            <a:ext uri="{FF2B5EF4-FFF2-40B4-BE49-F238E27FC236}">
              <a16:creationId xmlns:a16="http://schemas.microsoft.com/office/drawing/2014/main" id="{00000000-0008-0000-0100-0000A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4" name="Text Box 6">
          <a:extLst>
            <a:ext uri="{FF2B5EF4-FFF2-40B4-BE49-F238E27FC236}">
              <a16:creationId xmlns:a16="http://schemas.microsoft.com/office/drawing/2014/main" id="{00000000-0008-0000-0100-0000A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5" name="Text Box 6">
          <a:extLst>
            <a:ext uri="{FF2B5EF4-FFF2-40B4-BE49-F238E27FC236}">
              <a16:creationId xmlns:a16="http://schemas.microsoft.com/office/drawing/2014/main" id="{00000000-0008-0000-0100-0000A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6" name="Text Box 6">
          <a:extLst>
            <a:ext uri="{FF2B5EF4-FFF2-40B4-BE49-F238E27FC236}">
              <a16:creationId xmlns:a16="http://schemas.microsoft.com/office/drawing/2014/main" id="{00000000-0008-0000-0100-0000A8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7" name="Text Box 6">
          <a:extLst>
            <a:ext uri="{FF2B5EF4-FFF2-40B4-BE49-F238E27FC236}">
              <a16:creationId xmlns:a16="http://schemas.microsoft.com/office/drawing/2014/main" id="{00000000-0008-0000-0100-0000A9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8" name="Text Box 6">
          <a:extLst>
            <a:ext uri="{FF2B5EF4-FFF2-40B4-BE49-F238E27FC236}">
              <a16:creationId xmlns:a16="http://schemas.microsoft.com/office/drawing/2014/main" id="{00000000-0008-0000-0100-0000AA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39" name="Text Box 6">
          <a:extLst>
            <a:ext uri="{FF2B5EF4-FFF2-40B4-BE49-F238E27FC236}">
              <a16:creationId xmlns:a16="http://schemas.microsoft.com/office/drawing/2014/main" id="{00000000-0008-0000-0100-0000AB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0" name="Text Box 6">
          <a:extLst>
            <a:ext uri="{FF2B5EF4-FFF2-40B4-BE49-F238E27FC236}">
              <a16:creationId xmlns:a16="http://schemas.microsoft.com/office/drawing/2014/main" id="{00000000-0008-0000-0100-0000AC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1" name="Text Box 6">
          <a:extLst>
            <a:ext uri="{FF2B5EF4-FFF2-40B4-BE49-F238E27FC236}">
              <a16:creationId xmlns:a16="http://schemas.microsoft.com/office/drawing/2014/main" id="{00000000-0008-0000-0100-0000AD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2" name="Text Box 6">
          <a:extLst>
            <a:ext uri="{FF2B5EF4-FFF2-40B4-BE49-F238E27FC236}">
              <a16:creationId xmlns:a16="http://schemas.microsoft.com/office/drawing/2014/main" id="{00000000-0008-0000-0100-0000AE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3" name="Text Box 6">
          <a:extLst>
            <a:ext uri="{FF2B5EF4-FFF2-40B4-BE49-F238E27FC236}">
              <a16:creationId xmlns:a16="http://schemas.microsoft.com/office/drawing/2014/main" id="{00000000-0008-0000-0100-0000AF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4" name="Text Box 6">
          <a:extLst>
            <a:ext uri="{FF2B5EF4-FFF2-40B4-BE49-F238E27FC236}">
              <a16:creationId xmlns:a16="http://schemas.microsoft.com/office/drawing/2014/main" id="{00000000-0008-0000-0100-0000B0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5" name="Text Box 6">
          <a:extLst>
            <a:ext uri="{FF2B5EF4-FFF2-40B4-BE49-F238E27FC236}">
              <a16:creationId xmlns:a16="http://schemas.microsoft.com/office/drawing/2014/main" id="{00000000-0008-0000-0100-0000B1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6" name="Text Box 6">
          <a:extLst>
            <a:ext uri="{FF2B5EF4-FFF2-40B4-BE49-F238E27FC236}">
              <a16:creationId xmlns:a16="http://schemas.microsoft.com/office/drawing/2014/main" id="{00000000-0008-0000-0100-0000B2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7" name="Text Box 6">
          <a:extLst>
            <a:ext uri="{FF2B5EF4-FFF2-40B4-BE49-F238E27FC236}">
              <a16:creationId xmlns:a16="http://schemas.microsoft.com/office/drawing/2014/main" id="{00000000-0008-0000-0100-0000B3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8" name="Text Box 6">
          <a:extLst>
            <a:ext uri="{FF2B5EF4-FFF2-40B4-BE49-F238E27FC236}">
              <a16:creationId xmlns:a16="http://schemas.microsoft.com/office/drawing/2014/main" id="{00000000-0008-0000-0100-0000B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49" name="Text Box 6">
          <a:extLst>
            <a:ext uri="{FF2B5EF4-FFF2-40B4-BE49-F238E27FC236}">
              <a16:creationId xmlns:a16="http://schemas.microsoft.com/office/drawing/2014/main" id="{00000000-0008-0000-0100-0000B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50" name="Text Box 6">
          <a:extLst>
            <a:ext uri="{FF2B5EF4-FFF2-40B4-BE49-F238E27FC236}">
              <a16:creationId xmlns:a16="http://schemas.microsoft.com/office/drawing/2014/main" id="{00000000-0008-0000-0100-0000B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51" name="Text Box 6">
          <a:extLst>
            <a:ext uri="{FF2B5EF4-FFF2-40B4-BE49-F238E27FC236}">
              <a16:creationId xmlns:a16="http://schemas.microsoft.com/office/drawing/2014/main" id="{00000000-0008-0000-0100-0000B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2" name="Text Box 6">
          <a:extLst>
            <a:ext uri="{FF2B5EF4-FFF2-40B4-BE49-F238E27FC236}">
              <a16:creationId xmlns:a16="http://schemas.microsoft.com/office/drawing/2014/main" id="{00000000-0008-0000-0100-0000B8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3" name="Text Box 6">
          <a:extLst>
            <a:ext uri="{FF2B5EF4-FFF2-40B4-BE49-F238E27FC236}">
              <a16:creationId xmlns:a16="http://schemas.microsoft.com/office/drawing/2014/main" id="{00000000-0008-0000-0100-0000B9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4" name="Text Box 6">
          <a:extLst>
            <a:ext uri="{FF2B5EF4-FFF2-40B4-BE49-F238E27FC236}">
              <a16:creationId xmlns:a16="http://schemas.microsoft.com/office/drawing/2014/main" id="{00000000-0008-0000-0100-0000BA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5" name="Text Box 6">
          <a:extLst>
            <a:ext uri="{FF2B5EF4-FFF2-40B4-BE49-F238E27FC236}">
              <a16:creationId xmlns:a16="http://schemas.microsoft.com/office/drawing/2014/main" id="{00000000-0008-0000-0100-0000BB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6" name="Text Box 6">
          <a:extLst>
            <a:ext uri="{FF2B5EF4-FFF2-40B4-BE49-F238E27FC236}">
              <a16:creationId xmlns:a16="http://schemas.microsoft.com/office/drawing/2014/main" id="{00000000-0008-0000-0100-0000BC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7" name="Text Box 6">
          <a:extLst>
            <a:ext uri="{FF2B5EF4-FFF2-40B4-BE49-F238E27FC236}">
              <a16:creationId xmlns:a16="http://schemas.microsoft.com/office/drawing/2014/main" id="{00000000-0008-0000-0100-0000BD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8" name="Text Box 6">
          <a:extLst>
            <a:ext uri="{FF2B5EF4-FFF2-40B4-BE49-F238E27FC236}">
              <a16:creationId xmlns:a16="http://schemas.microsoft.com/office/drawing/2014/main" id="{00000000-0008-0000-0100-0000BE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59" name="Text Box 6">
          <a:extLst>
            <a:ext uri="{FF2B5EF4-FFF2-40B4-BE49-F238E27FC236}">
              <a16:creationId xmlns:a16="http://schemas.microsoft.com/office/drawing/2014/main" id="{00000000-0008-0000-0100-0000BF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60" name="Text Box 6">
          <a:extLst>
            <a:ext uri="{FF2B5EF4-FFF2-40B4-BE49-F238E27FC236}">
              <a16:creationId xmlns:a16="http://schemas.microsoft.com/office/drawing/2014/main" id="{00000000-0008-0000-0100-0000C0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61" name="Text Box 6">
          <a:extLst>
            <a:ext uri="{FF2B5EF4-FFF2-40B4-BE49-F238E27FC236}">
              <a16:creationId xmlns:a16="http://schemas.microsoft.com/office/drawing/2014/main" id="{00000000-0008-0000-0100-0000C1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62" name="Text Box 6">
          <a:extLst>
            <a:ext uri="{FF2B5EF4-FFF2-40B4-BE49-F238E27FC236}">
              <a16:creationId xmlns:a16="http://schemas.microsoft.com/office/drawing/2014/main" id="{00000000-0008-0000-0100-0000C2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963" name="Text Box 6">
          <a:extLst>
            <a:ext uri="{FF2B5EF4-FFF2-40B4-BE49-F238E27FC236}">
              <a16:creationId xmlns:a16="http://schemas.microsoft.com/office/drawing/2014/main" id="{00000000-0008-0000-0100-0000C3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4" name="Text Box 6">
          <a:extLst>
            <a:ext uri="{FF2B5EF4-FFF2-40B4-BE49-F238E27FC236}">
              <a16:creationId xmlns:a16="http://schemas.microsoft.com/office/drawing/2014/main" id="{00000000-0008-0000-0100-0000C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5" name="Text Box 6">
          <a:extLst>
            <a:ext uri="{FF2B5EF4-FFF2-40B4-BE49-F238E27FC236}">
              <a16:creationId xmlns:a16="http://schemas.microsoft.com/office/drawing/2014/main" id="{00000000-0008-0000-0100-0000C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6" name="Text Box 6">
          <a:extLst>
            <a:ext uri="{FF2B5EF4-FFF2-40B4-BE49-F238E27FC236}">
              <a16:creationId xmlns:a16="http://schemas.microsoft.com/office/drawing/2014/main" id="{00000000-0008-0000-0100-0000C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7" name="Text Box 6">
          <a:extLst>
            <a:ext uri="{FF2B5EF4-FFF2-40B4-BE49-F238E27FC236}">
              <a16:creationId xmlns:a16="http://schemas.microsoft.com/office/drawing/2014/main" id="{00000000-0008-0000-0100-0000C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8" name="Text Box 6">
          <a:extLst>
            <a:ext uri="{FF2B5EF4-FFF2-40B4-BE49-F238E27FC236}">
              <a16:creationId xmlns:a16="http://schemas.microsoft.com/office/drawing/2014/main" id="{00000000-0008-0000-0100-0000C8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69" name="Text Box 6">
          <a:extLst>
            <a:ext uri="{FF2B5EF4-FFF2-40B4-BE49-F238E27FC236}">
              <a16:creationId xmlns:a16="http://schemas.microsoft.com/office/drawing/2014/main" id="{00000000-0008-0000-0100-0000C9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0" name="Text Box 6">
          <a:extLst>
            <a:ext uri="{FF2B5EF4-FFF2-40B4-BE49-F238E27FC236}">
              <a16:creationId xmlns:a16="http://schemas.microsoft.com/office/drawing/2014/main" id="{00000000-0008-0000-0100-0000CA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1" name="Text Box 6">
          <a:extLst>
            <a:ext uri="{FF2B5EF4-FFF2-40B4-BE49-F238E27FC236}">
              <a16:creationId xmlns:a16="http://schemas.microsoft.com/office/drawing/2014/main" id="{00000000-0008-0000-0100-0000CB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2" name="Text Box 6">
          <a:extLst>
            <a:ext uri="{FF2B5EF4-FFF2-40B4-BE49-F238E27FC236}">
              <a16:creationId xmlns:a16="http://schemas.microsoft.com/office/drawing/2014/main" id="{00000000-0008-0000-0100-0000CC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3" name="Text Box 6">
          <a:extLst>
            <a:ext uri="{FF2B5EF4-FFF2-40B4-BE49-F238E27FC236}">
              <a16:creationId xmlns:a16="http://schemas.microsoft.com/office/drawing/2014/main" id="{00000000-0008-0000-0100-0000CD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4" name="Text Box 6">
          <a:extLst>
            <a:ext uri="{FF2B5EF4-FFF2-40B4-BE49-F238E27FC236}">
              <a16:creationId xmlns:a16="http://schemas.microsoft.com/office/drawing/2014/main" id="{00000000-0008-0000-0100-0000CE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5" name="Text Box 6">
          <a:extLst>
            <a:ext uri="{FF2B5EF4-FFF2-40B4-BE49-F238E27FC236}">
              <a16:creationId xmlns:a16="http://schemas.microsoft.com/office/drawing/2014/main" id="{00000000-0008-0000-0100-0000CF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6" name="Text Box 6">
          <a:extLst>
            <a:ext uri="{FF2B5EF4-FFF2-40B4-BE49-F238E27FC236}">
              <a16:creationId xmlns:a16="http://schemas.microsoft.com/office/drawing/2014/main" id="{00000000-0008-0000-0100-0000D0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7" name="Text Box 6">
          <a:extLst>
            <a:ext uri="{FF2B5EF4-FFF2-40B4-BE49-F238E27FC236}">
              <a16:creationId xmlns:a16="http://schemas.microsoft.com/office/drawing/2014/main" id="{00000000-0008-0000-0100-0000D1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8" name="Text Box 6">
          <a:extLst>
            <a:ext uri="{FF2B5EF4-FFF2-40B4-BE49-F238E27FC236}">
              <a16:creationId xmlns:a16="http://schemas.microsoft.com/office/drawing/2014/main" id="{00000000-0008-0000-0100-0000D2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79" name="Text Box 6">
          <a:extLst>
            <a:ext uri="{FF2B5EF4-FFF2-40B4-BE49-F238E27FC236}">
              <a16:creationId xmlns:a16="http://schemas.microsoft.com/office/drawing/2014/main" id="{00000000-0008-0000-0100-0000D3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0" name="Text Box 6">
          <a:extLst>
            <a:ext uri="{FF2B5EF4-FFF2-40B4-BE49-F238E27FC236}">
              <a16:creationId xmlns:a16="http://schemas.microsoft.com/office/drawing/2014/main" id="{00000000-0008-0000-0100-0000D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1" name="Text Box 6">
          <a:extLst>
            <a:ext uri="{FF2B5EF4-FFF2-40B4-BE49-F238E27FC236}">
              <a16:creationId xmlns:a16="http://schemas.microsoft.com/office/drawing/2014/main" id="{00000000-0008-0000-0100-0000D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2" name="Text Box 6">
          <a:extLst>
            <a:ext uri="{FF2B5EF4-FFF2-40B4-BE49-F238E27FC236}">
              <a16:creationId xmlns:a16="http://schemas.microsoft.com/office/drawing/2014/main" id="{00000000-0008-0000-0100-0000D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3" name="Text Box 6">
          <a:extLst>
            <a:ext uri="{FF2B5EF4-FFF2-40B4-BE49-F238E27FC236}">
              <a16:creationId xmlns:a16="http://schemas.microsoft.com/office/drawing/2014/main" id="{00000000-0008-0000-0100-0000D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4" name="Text Box 6">
          <a:extLst>
            <a:ext uri="{FF2B5EF4-FFF2-40B4-BE49-F238E27FC236}">
              <a16:creationId xmlns:a16="http://schemas.microsoft.com/office/drawing/2014/main" id="{00000000-0008-0000-0100-0000D8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5" name="Text Box 6">
          <a:extLst>
            <a:ext uri="{FF2B5EF4-FFF2-40B4-BE49-F238E27FC236}">
              <a16:creationId xmlns:a16="http://schemas.microsoft.com/office/drawing/2014/main" id="{00000000-0008-0000-0100-0000D9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6" name="Text Box 6">
          <a:extLst>
            <a:ext uri="{FF2B5EF4-FFF2-40B4-BE49-F238E27FC236}">
              <a16:creationId xmlns:a16="http://schemas.microsoft.com/office/drawing/2014/main" id="{00000000-0008-0000-0100-0000DA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7" name="Text Box 6">
          <a:extLst>
            <a:ext uri="{FF2B5EF4-FFF2-40B4-BE49-F238E27FC236}">
              <a16:creationId xmlns:a16="http://schemas.microsoft.com/office/drawing/2014/main" id="{00000000-0008-0000-0100-0000DB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8" name="Text Box 6">
          <a:extLst>
            <a:ext uri="{FF2B5EF4-FFF2-40B4-BE49-F238E27FC236}">
              <a16:creationId xmlns:a16="http://schemas.microsoft.com/office/drawing/2014/main" id="{00000000-0008-0000-0100-0000DC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89" name="Text Box 6">
          <a:extLst>
            <a:ext uri="{FF2B5EF4-FFF2-40B4-BE49-F238E27FC236}">
              <a16:creationId xmlns:a16="http://schemas.microsoft.com/office/drawing/2014/main" id="{00000000-0008-0000-0100-0000DD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0" name="Text Box 6">
          <a:extLst>
            <a:ext uri="{FF2B5EF4-FFF2-40B4-BE49-F238E27FC236}">
              <a16:creationId xmlns:a16="http://schemas.microsoft.com/office/drawing/2014/main" id="{00000000-0008-0000-0100-0000DE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1" name="Text Box 6">
          <a:extLst>
            <a:ext uri="{FF2B5EF4-FFF2-40B4-BE49-F238E27FC236}">
              <a16:creationId xmlns:a16="http://schemas.microsoft.com/office/drawing/2014/main" id="{00000000-0008-0000-0100-0000DF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2" name="Text Box 6">
          <a:extLst>
            <a:ext uri="{FF2B5EF4-FFF2-40B4-BE49-F238E27FC236}">
              <a16:creationId xmlns:a16="http://schemas.microsoft.com/office/drawing/2014/main" id="{00000000-0008-0000-0100-0000E0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3" name="Text Box 6">
          <a:extLst>
            <a:ext uri="{FF2B5EF4-FFF2-40B4-BE49-F238E27FC236}">
              <a16:creationId xmlns:a16="http://schemas.microsoft.com/office/drawing/2014/main" id="{00000000-0008-0000-0100-0000E1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4" name="Text Box 6">
          <a:extLst>
            <a:ext uri="{FF2B5EF4-FFF2-40B4-BE49-F238E27FC236}">
              <a16:creationId xmlns:a16="http://schemas.microsoft.com/office/drawing/2014/main" id="{00000000-0008-0000-0100-0000E2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5" name="Text Box 6">
          <a:extLst>
            <a:ext uri="{FF2B5EF4-FFF2-40B4-BE49-F238E27FC236}">
              <a16:creationId xmlns:a16="http://schemas.microsoft.com/office/drawing/2014/main" id="{00000000-0008-0000-0100-0000E3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6" name="Text Box 6">
          <a:extLst>
            <a:ext uri="{FF2B5EF4-FFF2-40B4-BE49-F238E27FC236}">
              <a16:creationId xmlns:a16="http://schemas.microsoft.com/office/drawing/2014/main" id="{00000000-0008-0000-0100-0000E4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7" name="Text Box 6">
          <a:extLst>
            <a:ext uri="{FF2B5EF4-FFF2-40B4-BE49-F238E27FC236}">
              <a16:creationId xmlns:a16="http://schemas.microsoft.com/office/drawing/2014/main" id="{00000000-0008-0000-0100-0000E5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8" name="Text Box 6">
          <a:extLst>
            <a:ext uri="{FF2B5EF4-FFF2-40B4-BE49-F238E27FC236}">
              <a16:creationId xmlns:a16="http://schemas.microsoft.com/office/drawing/2014/main" id="{00000000-0008-0000-0100-0000E6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999" name="Text Box 6">
          <a:extLst>
            <a:ext uri="{FF2B5EF4-FFF2-40B4-BE49-F238E27FC236}">
              <a16:creationId xmlns:a16="http://schemas.microsoft.com/office/drawing/2014/main" id="{00000000-0008-0000-0100-0000E7030000}"/>
            </a:ext>
          </a:extLst>
        </xdr:cNvPr>
        <xdr:cNvSpPr txBox="1">
          <a:spLocks noChangeArrowheads="1"/>
        </xdr:cNvSpPr>
      </xdr:nvSpPr>
      <xdr:spPr bwMode="auto">
        <a:xfrm>
          <a:off x="1285875" y="211216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1000" name="Text Box 6">
          <a:extLst>
            <a:ext uri="{FF2B5EF4-FFF2-40B4-BE49-F238E27FC236}">
              <a16:creationId xmlns:a16="http://schemas.microsoft.com/office/drawing/2014/main" id="{00000000-0008-0000-0100-0000E8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1001" name="Text Box 6">
          <a:extLst>
            <a:ext uri="{FF2B5EF4-FFF2-40B4-BE49-F238E27FC236}">
              <a16:creationId xmlns:a16="http://schemas.microsoft.com/office/drawing/2014/main" id="{00000000-0008-0000-0100-0000E9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1002" name="Text Box 6">
          <a:extLst>
            <a:ext uri="{FF2B5EF4-FFF2-40B4-BE49-F238E27FC236}">
              <a16:creationId xmlns:a16="http://schemas.microsoft.com/office/drawing/2014/main" id="{00000000-0008-0000-0100-0000EA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118110</xdr:rowOff>
    </xdr:to>
    <xdr:sp macro="" textlink="">
      <xdr:nvSpPr>
        <xdr:cNvPr id="1003" name="Text Box 6">
          <a:extLst>
            <a:ext uri="{FF2B5EF4-FFF2-40B4-BE49-F238E27FC236}">
              <a16:creationId xmlns:a16="http://schemas.microsoft.com/office/drawing/2014/main" id="{00000000-0008-0000-0100-0000EB030000}"/>
            </a:ext>
          </a:extLst>
        </xdr:cNvPr>
        <xdr:cNvSpPr txBox="1">
          <a:spLocks noChangeArrowheads="1"/>
        </xdr:cNvSpPr>
      </xdr:nvSpPr>
      <xdr:spPr bwMode="auto">
        <a:xfrm>
          <a:off x="1285875" y="2112168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04" name="Text Box 6">
          <a:extLst>
            <a:ext uri="{FF2B5EF4-FFF2-40B4-BE49-F238E27FC236}">
              <a16:creationId xmlns:a16="http://schemas.microsoft.com/office/drawing/2014/main" id="{00000000-0008-0000-0100-0000EC03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05" name="Text Box 6">
          <a:extLst>
            <a:ext uri="{FF2B5EF4-FFF2-40B4-BE49-F238E27FC236}">
              <a16:creationId xmlns:a16="http://schemas.microsoft.com/office/drawing/2014/main" id="{00000000-0008-0000-0100-0000ED03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06" name="Text Box 6">
          <a:extLst>
            <a:ext uri="{FF2B5EF4-FFF2-40B4-BE49-F238E27FC236}">
              <a16:creationId xmlns:a16="http://schemas.microsoft.com/office/drawing/2014/main" id="{00000000-0008-0000-0100-0000EE03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257175</xdr:colOff>
      <xdr:row>142</xdr:row>
      <xdr:rowOff>0</xdr:rowOff>
    </xdr:from>
    <xdr:to>
      <xdr:col>6</xdr:col>
      <xdr:colOff>333375</xdr:colOff>
      <xdr:row>159</xdr:row>
      <xdr:rowOff>148590</xdr:rowOff>
    </xdr:to>
    <xdr:sp macro="" textlink="">
      <xdr:nvSpPr>
        <xdr:cNvPr id="1007" name="Text Box 6">
          <a:extLst>
            <a:ext uri="{FF2B5EF4-FFF2-40B4-BE49-F238E27FC236}">
              <a16:creationId xmlns:a16="http://schemas.microsoft.com/office/drawing/2014/main" id="{00000000-0008-0000-0100-0000EF030000}"/>
            </a:ext>
          </a:extLst>
        </xdr:cNvPr>
        <xdr:cNvSpPr txBox="1">
          <a:spLocks noChangeArrowheads="1"/>
        </xdr:cNvSpPr>
      </xdr:nvSpPr>
      <xdr:spPr bwMode="auto">
        <a:xfrm>
          <a:off x="59721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08" name="Text Box 6">
          <a:extLst>
            <a:ext uri="{FF2B5EF4-FFF2-40B4-BE49-F238E27FC236}">
              <a16:creationId xmlns:a16="http://schemas.microsoft.com/office/drawing/2014/main" id="{00000000-0008-0000-0100-0000F003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09" name="Text Box 6">
          <a:extLst>
            <a:ext uri="{FF2B5EF4-FFF2-40B4-BE49-F238E27FC236}">
              <a16:creationId xmlns:a16="http://schemas.microsoft.com/office/drawing/2014/main" id="{00000000-0008-0000-0100-0000F103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10" name="Text Box 6">
          <a:extLst>
            <a:ext uri="{FF2B5EF4-FFF2-40B4-BE49-F238E27FC236}">
              <a16:creationId xmlns:a16="http://schemas.microsoft.com/office/drawing/2014/main" id="{00000000-0008-0000-0100-0000F203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11" name="Text Box 6">
          <a:extLst>
            <a:ext uri="{FF2B5EF4-FFF2-40B4-BE49-F238E27FC236}">
              <a16:creationId xmlns:a16="http://schemas.microsoft.com/office/drawing/2014/main" id="{00000000-0008-0000-0100-0000F303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2" name="Text Box 6">
          <a:extLst>
            <a:ext uri="{FF2B5EF4-FFF2-40B4-BE49-F238E27FC236}">
              <a16:creationId xmlns:a16="http://schemas.microsoft.com/office/drawing/2014/main" id="{00000000-0008-0000-0100-0000F4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3" name="Text Box 6">
          <a:extLst>
            <a:ext uri="{FF2B5EF4-FFF2-40B4-BE49-F238E27FC236}">
              <a16:creationId xmlns:a16="http://schemas.microsoft.com/office/drawing/2014/main" id="{00000000-0008-0000-0100-0000F5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4" name="Text Box 6">
          <a:extLst>
            <a:ext uri="{FF2B5EF4-FFF2-40B4-BE49-F238E27FC236}">
              <a16:creationId xmlns:a16="http://schemas.microsoft.com/office/drawing/2014/main" id="{00000000-0008-0000-0100-0000F6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5" name="Text Box 6">
          <a:extLst>
            <a:ext uri="{FF2B5EF4-FFF2-40B4-BE49-F238E27FC236}">
              <a16:creationId xmlns:a16="http://schemas.microsoft.com/office/drawing/2014/main" id="{00000000-0008-0000-0100-0000F7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6" name="Text Box 6">
          <a:extLst>
            <a:ext uri="{FF2B5EF4-FFF2-40B4-BE49-F238E27FC236}">
              <a16:creationId xmlns:a16="http://schemas.microsoft.com/office/drawing/2014/main" id="{00000000-0008-0000-0100-0000F8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7" name="Text Box 6">
          <a:extLst>
            <a:ext uri="{FF2B5EF4-FFF2-40B4-BE49-F238E27FC236}">
              <a16:creationId xmlns:a16="http://schemas.microsoft.com/office/drawing/2014/main" id="{00000000-0008-0000-0100-0000F9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8" name="Text Box 6">
          <a:extLst>
            <a:ext uri="{FF2B5EF4-FFF2-40B4-BE49-F238E27FC236}">
              <a16:creationId xmlns:a16="http://schemas.microsoft.com/office/drawing/2014/main" id="{00000000-0008-0000-0100-0000FA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019" name="Text Box 6">
          <a:extLst>
            <a:ext uri="{FF2B5EF4-FFF2-40B4-BE49-F238E27FC236}">
              <a16:creationId xmlns:a16="http://schemas.microsoft.com/office/drawing/2014/main" id="{00000000-0008-0000-0100-0000FB03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131445</xdr:rowOff>
    </xdr:to>
    <xdr:sp macro="" textlink="">
      <xdr:nvSpPr>
        <xdr:cNvPr id="1020" name="Text Box 6">
          <a:extLst>
            <a:ext uri="{FF2B5EF4-FFF2-40B4-BE49-F238E27FC236}">
              <a16:creationId xmlns:a16="http://schemas.microsoft.com/office/drawing/2014/main" id="{00000000-0008-0000-0100-0000FC030000}"/>
            </a:ext>
          </a:extLst>
        </xdr:cNvPr>
        <xdr:cNvSpPr txBox="1">
          <a:spLocks noChangeArrowheads="1"/>
        </xdr:cNvSpPr>
      </xdr:nvSpPr>
      <xdr:spPr bwMode="auto">
        <a:xfrm>
          <a:off x="1285875" y="2176938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131445</xdr:rowOff>
    </xdr:to>
    <xdr:sp macro="" textlink="">
      <xdr:nvSpPr>
        <xdr:cNvPr id="1021" name="Text Box 6">
          <a:extLst>
            <a:ext uri="{FF2B5EF4-FFF2-40B4-BE49-F238E27FC236}">
              <a16:creationId xmlns:a16="http://schemas.microsoft.com/office/drawing/2014/main" id="{00000000-0008-0000-0100-0000FD030000}"/>
            </a:ext>
          </a:extLst>
        </xdr:cNvPr>
        <xdr:cNvSpPr txBox="1">
          <a:spLocks noChangeArrowheads="1"/>
        </xdr:cNvSpPr>
      </xdr:nvSpPr>
      <xdr:spPr bwMode="auto">
        <a:xfrm>
          <a:off x="1285875" y="2176938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131445</xdr:rowOff>
    </xdr:to>
    <xdr:sp macro="" textlink="">
      <xdr:nvSpPr>
        <xdr:cNvPr id="1022" name="Text Box 6">
          <a:extLst>
            <a:ext uri="{FF2B5EF4-FFF2-40B4-BE49-F238E27FC236}">
              <a16:creationId xmlns:a16="http://schemas.microsoft.com/office/drawing/2014/main" id="{00000000-0008-0000-0100-0000FE030000}"/>
            </a:ext>
          </a:extLst>
        </xdr:cNvPr>
        <xdr:cNvSpPr txBox="1">
          <a:spLocks noChangeArrowheads="1"/>
        </xdr:cNvSpPr>
      </xdr:nvSpPr>
      <xdr:spPr bwMode="auto">
        <a:xfrm>
          <a:off x="1285875" y="2176938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131445</xdr:rowOff>
    </xdr:to>
    <xdr:sp macro="" textlink="">
      <xdr:nvSpPr>
        <xdr:cNvPr id="1023" name="Text Box 6">
          <a:extLst>
            <a:ext uri="{FF2B5EF4-FFF2-40B4-BE49-F238E27FC236}">
              <a16:creationId xmlns:a16="http://schemas.microsoft.com/office/drawing/2014/main" id="{00000000-0008-0000-0100-0000FF030000}"/>
            </a:ext>
          </a:extLst>
        </xdr:cNvPr>
        <xdr:cNvSpPr txBox="1">
          <a:spLocks noChangeArrowheads="1"/>
        </xdr:cNvSpPr>
      </xdr:nvSpPr>
      <xdr:spPr bwMode="auto">
        <a:xfrm>
          <a:off x="1285875" y="21769387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24" name="Text Box 6">
          <a:extLst>
            <a:ext uri="{FF2B5EF4-FFF2-40B4-BE49-F238E27FC236}">
              <a16:creationId xmlns:a16="http://schemas.microsoft.com/office/drawing/2014/main" id="{00000000-0008-0000-0100-000000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25" name="Text Box 6">
          <a:extLst>
            <a:ext uri="{FF2B5EF4-FFF2-40B4-BE49-F238E27FC236}">
              <a16:creationId xmlns:a16="http://schemas.microsoft.com/office/drawing/2014/main" id="{00000000-0008-0000-0100-000001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26" name="Text Box 6">
          <a:extLst>
            <a:ext uri="{FF2B5EF4-FFF2-40B4-BE49-F238E27FC236}">
              <a16:creationId xmlns:a16="http://schemas.microsoft.com/office/drawing/2014/main" id="{00000000-0008-0000-0100-000002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257175</xdr:colOff>
      <xdr:row>142</xdr:row>
      <xdr:rowOff>0</xdr:rowOff>
    </xdr:from>
    <xdr:to>
      <xdr:col>6</xdr:col>
      <xdr:colOff>333375</xdr:colOff>
      <xdr:row>142</xdr:row>
      <xdr:rowOff>161925</xdr:rowOff>
    </xdr:to>
    <xdr:sp macro="" textlink="">
      <xdr:nvSpPr>
        <xdr:cNvPr id="1027" name="Text Box 6">
          <a:extLst>
            <a:ext uri="{FF2B5EF4-FFF2-40B4-BE49-F238E27FC236}">
              <a16:creationId xmlns:a16="http://schemas.microsoft.com/office/drawing/2014/main" id="{00000000-0008-0000-0100-000003040000}"/>
            </a:ext>
          </a:extLst>
        </xdr:cNvPr>
        <xdr:cNvSpPr txBox="1">
          <a:spLocks noChangeArrowheads="1"/>
        </xdr:cNvSpPr>
      </xdr:nvSpPr>
      <xdr:spPr bwMode="auto">
        <a:xfrm>
          <a:off x="59721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28" name="Text Box 6">
          <a:extLst>
            <a:ext uri="{FF2B5EF4-FFF2-40B4-BE49-F238E27FC236}">
              <a16:creationId xmlns:a16="http://schemas.microsoft.com/office/drawing/2014/main" id="{00000000-0008-0000-0100-000004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29" name="Text Box 6">
          <a:extLst>
            <a:ext uri="{FF2B5EF4-FFF2-40B4-BE49-F238E27FC236}">
              <a16:creationId xmlns:a16="http://schemas.microsoft.com/office/drawing/2014/main" id="{00000000-0008-0000-0100-000005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30" name="Text Box 6">
          <a:extLst>
            <a:ext uri="{FF2B5EF4-FFF2-40B4-BE49-F238E27FC236}">
              <a16:creationId xmlns:a16="http://schemas.microsoft.com/office/drawing/2014/main" id="{00000000-0008-0000-0100-000006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31" name="Text Box 6">
          <a:extLst>
            <a:ext uri="{FF2B5EF4-FFF2-40B4-BE49-F238E27FC236}">
              <a16:creationId xmlns:a16="http://schemas.microsoft.com/office/drawing/2014/main" id="{00000000-0008-0000-0100-000007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2" name="Text Box 6">
          <a:extLst>
            <a:ext uri="{FF2B5EF4-FFF2-40B4-BE49-F238E27FC236}">
              <a16:creationId xmlns:a16="http://schemas.microsoft.com/office/drawing/2014/main" id="{00000000-0008-0000-0100-000008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3" name="Text Box 6">
          <a:extLst>
            <a:ext uri="{FF2B5EF4-FFF2-40B4-BE49-F238E27FC236}">
              <a16:creationId xmlns:a16="http://schemas.microsoft.com/office/drawing/2014/main" id="{00000000-0008-0000-0100-000009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4" name="Text Box 6">
          <a:extLst>
            <a:ext uri="{FF2B5EF4-FFF2-40B4-BE49-F238E27FC236}">
              <a16:creationId xmlns:a16="http://schemas.microsoft.com/office/drawing/2014/main" id="{00000000-0008-0000-0100-00000A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5" name="Text Box 6">
          <a:extLst>
            <a:ext uri="{FF2B5EF4-FFF2-40B4-BE49-F238E27FC236}">
              <a16:creationId xmlns:a16="http://schemas.microsoft.com/office/drawing/2014/main" id="{00000000-0008-0000-0100-00000B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6" name="Text Box 6">
          <a:extLst>
            <a:ext uri="{FF2B5EF4-FFF2-40B4-BE49-F238E27FC236}">
              <a16:creationId xmlns:a16="http://schemas.microsoft.com/office/drawing/2014/main" id="{00000000-0008-0000-0100-00000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7" name="Text Box 6">
          <a:extLst>
            <a:ext uri="{FF2B5EF4-FFF2-40B4-BE49-F238E27FC236}">
              <a16:creationId xmlns:a16="http://schemas.microsoft.com/office/drawing/2014/main" id="{00000000-0008-0000-0100-00000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8" name="Text Box 6">
          <a:extLst>
            <a:ext uri="{FF2B5EF4-FFF2-40B4-BE49-F238E27FC236}">
              <a16:creationId xmlns:a16="http://schemas.microsoft.com/office/drawing/2014/main" id="{00000000-0008-0000-0100-00000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39" name="Text Box 6">
          <a:extLst>
            <a:ext uri="{FF2B5EF4-FFF2-40B4-BE49-F238E27FC236}">
              <a16:creationId xmlns:a16="http://schemas.microsoft.com/office/drawing/2014/main" id="{00000000-0008-0000-0100-00000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40" name="Text Box 6">
          <a:extLst>
            <a:ext uri="{FF2B5EF4-FFF2-40B4-BE49-F238E27FC236}">
              <a16:creationId xmlns:a16="http://schemas.microsoft.com/office/drawing/2014/main" id="{00000000-0008-0000-0100-000010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41" name="Text Box 6">
          <a:extLst>
            <a:ext uri="{FF2B5EF4-FFF2-40B4-BE49-F238E27FC236}">
              <a16:creationId xmlns:a16="http://schemas.microsoft.com/office/drawing/2014/main" id="{00000000-0008-0000-0100-000011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42" name="Text Box 6">
          <a:extLst>
            <a:ext uri="{FF2B5EF4-FFF2-40B4-BE49-F238E27FC236}">
              <a16:creationId xmlns:a16="http://schemas.microsoft.com/office/drawing/2014/main" id="{00000000-0008-0000-0100-000012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43" name="Text Box 6">
          <a:extLst>
            <a:ext uri="{FF2B5EF4-FFF2-40B4-BE49-F238E27FC236}">
              <a16:creationId xmlns:a16="http://schemas.microsoft.com/office/drawing/2014/main" id="{00000000-0008-0000-0100-000013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44" name="Text Box 6">
          <a:extLst>
            <a:ext uri="{FF2B5EF4-FFF2-40B4-BE49-F238E27FC236}">
              <a16:creationId xmlns:a16="http://schemas.microsoft.com/office/drawing/2014/main" id="{00000000-0008-0000-0100-000014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45" name="Text Box 6">
          <a:extLst>
            <a:ext uri="{FF2B5EF4-FFF2-40B4-BE49-F238E27FC236}">
              <a16:creationId xmlns:a16="http://schemas.microsoft.com/office/drawing/2014/main" id="{00000000-0008-0000-0100-000015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46" name="Text Box 6">
          <a:extLst>
            <a:ext uri="{FF2B5EF4-FFF2-40B4-BE49-F238E27FC236}">
              <a16:creationId xmlns:a16="http://schemas.microsoft.com/office/drawing/2014/main" id="{00000000-0008-0000-0100-000016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47" name="Text Box 6">
          <a:extLst>
            <a:ext uri="{FF2B5EF4-FFF2-40B4-BE49-F238E27FC236}">
              <a16:creationId xmlns:a16="http://schemas.microsoft.com/office/drawing/2014/main" id="{00000000-0008-0000-0100-000017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48" name="Text Box 6">
          <a:extLst>
            <a:ext uri="{FF2B5EF4-FFF2-40B4-BE49-F238E27FC236}">
              <a16:creationId xmlns:a16="http://schemas.microsoft.com/office/drawing/2014/main" id="{00000000-0008-0000-0100-000018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49" name="Text Box 6">
          <a:extLst>
            <a:ext uri="{FF2B5EF4-FFF2-40B4-BE49-F238E27FC236}">
              <a16:creationId xmlns:a16="http://schemas.microsoft.com/office/drawing/2014/main" id="{00000000-0008-0000-0100-000019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50" name="Text Box 6">
          <a:extLst>
            <a:ext uri="{FF2B5EF4-FFF2-40B4-BE49-F238E27FC236}">
              <a16:creationId xmlns:a16="http://schemas.microsoft.com/office/drawing/2014/main" id="{00000000-0008-0000-0100-00001A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32385</xdr:rowOff>
    </xdr:to>
    <xdr:sp macro="" textlink="">
      <xdr:nvSpPr>
        <xdr:cNvPr id="1051" name="Text Box 6">
          <a:extLst>
            <a:ext uri="{FF2B5EF4-FFF2-40B4-BE49-F238E27FC236}">
              <a16:creationId xmlns:a16="http://schemas.microsoft.com/office/drawing/2014/main" id="{00000000-0008-0000-0100-00001B040000}"/>
            </a:ext>
          </a:extLst>
        </xdr:cNvPr>
        <xdr:cNvSpPr txBox="1">
          <a:spLocks noChangeArrowheads="1"/>
        </xdr:cNvSpPr>
      </xdr:nvSpPr>
      <xdr:spPr bwMode="auto">
        <a:xfrm>
          <a:off x="1285875" y="217693875"/>
          <a:ext cx="76200"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2" name="Text Box 6">
          <a:extLst>
            <a:ext uri="{FF2B5EF4-FFF2-40B4-BE49-F238E27FC236}">
              <a16:creationId xmlns:a16="http://schemas.microsoft.com/office/drawing/2014/main" id="{00000000-0008-0000-0100-00001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3" name="Text Box 6">
          <a:extLst>
            <a:ext uri="{FF2B5EF4-FFF2-40B4-BE49-F238E27FC236}">
              <a16:creationId xmlns:a16="http://schemas.microsoft.com/office/drawing/2014/main" id="{00000000-0008-0000-0100-00001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4" name="Text Box 6">
          <a:extLst>
            <a:ext uri="{FF2B5EF4-FFF2-40B4-BE49-F238E27FC236}">
              <a16:creationId xmlns:a16="http://schemas.microsoft.com/office/drawing/2014/main" id="{00000000-0008-0000-0100-00001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5" name="Text Box 6">
          <a:extLst>
            <a:ext uri="{FF2B5EF4-FFF2-40B4-BE49-F238E27FC236}">
              <a16:creationId xmlns:a16="http://schemas.microsoft.com/office/drawing/2014/main" id="{00000000-0008-0000-0100-00001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6" name="Text Box 6">
          <a:extLst>
            <a:ext uri="{FF2B5EF4-FFF2-40B4-BE49-F238E27FC236}">
              <a16:creationId xmlns:a16="http://schemas.microsoft.com/office/drawing/2014/main" id="{00000000-0008-0000-0100-000020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7" name="Text Box 6">
          <a:extLst>
            <a:ext uri="{FF2B5EF4-FFF2-40B4-BE49-F238E27FC236}">
              <a16:creationId xmlns:a16="http://schemas.microsoft.com/office/drawing/2014/main" id="{00000000-0008-0000-0100-000021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8" name="Text Box 6">
          <a:extLst>
            <a:ext uri="{FF2B5EF4-FFF2-40B4-BE49-F238E27FC236}">
              <a16:creationId xmlns:a16="http://schemas.microsoft.com/office/drawing/2014/main" id="{00000000-0008-0000-0100-000022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59" name="Text Box 6">
          <a:extLst>
            <a:ext uri="{FF2B5EF4-FFF2-40B4-BE49-F238E27FC236}">
              <a16:creationId xmlns:a16="http://schemas.microsoft.com/office/drawing/2014/main" id="{00000000-0008-0000-0100-000023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0" name="Text Box 6">
          <a:extLst>
            <a:ext uri="{FF2B5EF4-FFF2-40B4-BE49-F238E27FC236}">
              <a16:creationId xmlns:a16="http://schemas.microsoft.com/office/drawing/2014/main" id="{00000000-0008-0000-0100-000024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1" name="Text Box 6">
          <a:extLst>
            <a:ext uri="{FF2B5EF4-FFF2-40B4-BE49-F238E27FC236}">
              <a16:creationId xmlns:a16="http://schemas.microsoft.com/office/drawing/2014/main" id="{00000000-0008-0000-0100-000025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2" name="Text Box 6">
          <a:extLst>
            <a:ext uri="{FF2B5EF4-FFF2-40B4-BE49-F238E27FC236}">
              <a16:creationId xmlns:a16="http://schemas.microsoft.com/office/drawing/2014/main" id="{00000000-0008-0000-0100-000026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3" name="Text Box 6">
          <a:extLst>
            <a:ext uri="{FF2B5EF4-FFF2-40B4-BE49-F238E27FC236}">
              <a16:creationId xmlns:a16="http://schemas.microsoft.com/office/drawing/2014/main" id="{00000000-0008-0000-0100-000027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4" name="Text Box 6">
          <a:extLst>
            <a:ext uri="{FF2B5EF4-FFF2-40B4-BE49-F238E27FC236}">
              <a16:creationId xmlns:a16="http://schemas.microsoft.com/office/drawing/2014/main" id="{00000000-0008-0000-0100-000028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5" name="Text Box 6">
          <a:extLst>
            <a:ext uri="{FF2B5EF4-FFF2-40B4-BE49-F238E27FC236}">
              <a16:creationId xmlns:a16="http://schemas.microsoft.com/office/drawing/2014/main" id="{00000000-0008-0000-0100-000029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6" name="Text Box 6">
          <a:extLst>
            <a:ext uri="{FF2B5EF4-FFF2-40B4-BE49-F238E27FC236}">
              <a16:creationId xmlns:a16="http://schemas.microsoft.com/office/drawing/2014/main" id="{00000000-0008-0000-0100-00002A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7" name="Text Box 6">
          <a:extLst>
            <a:ext uri="{FF2B5EF4-FFF2-40B4-BE49-F238E27FC236}">
              <a16:creationId xmlns:a16="http://schemas.microsoft.com/office/drawing/2014/main" id="{00000000-0008-0000-0100-00002B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8" name="Text Box 6">
          <a:extLst>
            <a:ext uri="{FF2B5EF4-FFF2-40B4-BE49-F238E27FC236}">
              <a16:creationId xmlns:a16="http://schemas.microsoft.com/office/drawing/2014/main" id="{00000000-0008-0000-0100-00002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69" name="Text Box 6">
          <a:extLst>
            <a:ext uri="{FF2B5EF4-FFF2-40B4-BE49-F238E27FC236}">
              <a16:creationId xmlns:a16="http://schemas.microsoft.com/office/drawing/2014/main" id="{00000000-0008-0000-0100-00002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0" name="Text Box 6">
          <a:extLst>
            <a:ext uri="{FF2B5EF4-FFF2-40B4-BE49-F238E27FC236}">
              <a16:creationId xmlns:a16="http://schemas.microsoft.com/office/drawing/2014/main" id="{00000000-0008-0000-0100-00002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1" name="Text Box 6">
          <a:extLst>
            <a:ext uri="{FF2B5EF4-FFF2-40B4-BE49-F238E27FC236}">
              <a16:creationId xmlns:a16="http://schemas.microsoft.com/office/drawing/2014/main" id="{00000000-0008-0000-0100-00002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2" name="Text Box 6">
          <a:extLst>
            <a:ext uri="{FF2B5EF4-FFF2-40B4-BE49-F238E27FC236}">
              <a16:creationId xmlns:a16="http://schemas.microsoft.com/office/drawing/2014/main" id="{00000000-0008-0000-0100-000030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3" name="Text Box 6">
          <a:extLst>
            <a:ext uri="{FF2B5EF4-FFF2-40B4-BE49-F238E27FC236}">
              <a16:creationId xmlns:a16="http://schemas.microsoft.com/office/drawing/2014/main" id="{00000000-0008-0000-0100-000031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4" name="Text Box 6">
          <a:extLst>
            <a:ext uri="{FF2B5EF4-FFF2-40B4-BE49-F238E27FC236}">
              <a16:creationId xmlns:a16="http://schemas.microsoft.com/office/drawing/2014/main" id="{00000000-0008-0000-0100-000032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5" name="Text Box 6">
          <a:extLst>
            <a:ext uri="{FF2B5EF4-FFF2-40B4-BE49-F238E27FC236}">
              <a16:creationId xmlns:a16="http://schemas.microsoft.com/office/drawing/2014/main" id="{00000000-0008-0000-0100-000033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6" name="Text Box 6">
          <a:extLst>
            <a:ext uri="{FF2B5EF4-FFF2-40B4-BE49-F238E27FC236}">
              <a16:creationId xmlns:a16="http://schemas.microsoft.com/office/drawing/2014/main" id="{00000000-0008-0000-0100-000034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7" name="Text Box 6">
          <a:extLst>
            <a:ext uri="{FF2B5EF4-FFF2-40B4-BE49-F238E27FC236}">
              <a16:creationId xmlns:a16="http://schemas.microsoft.com/office/drawing/2014/main" id="{00000000-0008-0000-0100-000035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8" name="Text Box 6">
          <a:extLst>
            <a:ext uri="{FF2B5EF4-FFF2-40B4-BE49-F238E27FC236}">
              <a16:creationId xmlns:a16="http://schemas.microsoft.com/office/drawing/2014/main" id="{00000000-0008-0000-0100-000036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79" name="Text Box 6">
          <a:extLst>
            <a:ext uri="{FF2B5EF4-FFF2-40B4-BE49-F238E27FC236}">
              <a16:creationId xmlns:a16="http://schemas.microsoft.com/office/drawing/2014/main" id="{00000000-0008-0000-0100-000037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0" name="Text Box 6">
          <a:extLst>
            <a:ext uri="{FF2B5EF4-FFF2-40B4-BE49-F238E27FC236}">
              <a16:creationId xmlns:a16="http://schemas.microsoft.com/office/drawing/2014/main" id="{00000000-0008-0000-0100-000038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1" name="Text Box 6">
          <a:extLst>
            <a:ext uri="{FF2B5EF4-FFF2-40B4-BE49-F238E27FC236}">
              <a16:creationId xmlns:a16="http://schemas.microsoft.com/office/drawing/2014/main" id="{00000000-0008-0000-0100-000039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2" name="Text Box 6">
          <a:extLst>
            <a:ext uri="{FF2B5EF4-FFF2-40B4-BE49-F238E27FC236}">
              <a16:creationId xmlns:a16="http://schemas.microsoft.com/office/drawing/2014/main" id="{00000000-0008-0000-0100-00003A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3" name="Text Box 6">
          <a:extLst>
            <a:ext uri="{FF2B5EF4-FFF2-40B4-BE49-F238E27FC236}">
              <a16:creationId xmlns:a16="http://schemas.microsoft.com/office/drawing/2014/main" id="{00000000-0008-0000-0100-00003B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4" name="Text Box 6">
          <a:extLst>
            <a:ext uri="{FF2B5EF4-FFF2-40B4-BE49-F238E27FC236}">
              <a16:creationId xmlns:a16="http://schemas.microsoft.com/office/drawing/2014/main" id="{00000000-0008-0000-0100-00003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5" name="Text Box 6">
          <a:extLst>
            <a:ext uri="{FF2B5EF4-FFF2-40B4-BE49-F238E27FC236}">
              <a16:creationId xmlns:a16="http://schemas.microsoft.com/office/drawing/2014/main" id="{00000000-0008-0000-0100-00003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6" name="Text Box 6">
          <a:extLst>
            <a:ext uri="{FF2B5EF4-FFF2-40B4-BE49-F238E27FC236}">
              <a16:creationId xmlns:a16="http://schemas.microsoft.com/office/drawing/2014/main" id="{00000000-0008-0000-0100-00003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87" name="Text Box 6">
          <a:extLst>
            <a:ext uri="{FF2B5EF4-FFF2-40B4-BE49-F238E27FC236}">
              <a16:creationId xmlns:a16="http://schemas.microsoft.com/office/drawing/2014/main" id="{00000000-0008-0000-0100-00003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88" name="Text Box 6">
          <a:extLst>
            <a:ext uri="{FF2B5EF4-FFF2-40B4-BE49-F238E27FC236}">
              <a16:creationId xmlns:a16="http://schemas.microsoft.com/office/drawing/2014/main" id="{00000000-0008-0000-0100-000040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89" name="Text Box 6">
          <a:extLst>
            <a:ext uri="{FF2B5EF4-FFF2-40B4-BE49-F238E27FC236}">
              <a16:creationId xmlns:a16="http://schemas.microsoft.com/office/drawing/2014/main" id="{00000000-0008-0000-0100-000041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90" name="Text Box 6">
          <a:extLst>
            <a:ext uri="{FF2B5EF4-FFF2-40B4-BE49-F238E27FC236}">
              <a16:creationId xmlns:a16="http://schemas.microsoft.com/office/drawing/2014/main" id="{00000000-0008-0000-0100-000042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143</xdr:row>
      <xdr:rowOff>150495</xdr:rowOff>
    </xdr:to>
    <xdr:sp macro="" textlink="">
      <xdr:nvSpPr>
        <xdr:cNvPr id="1091" name="Text Box 6">
          <a:extLst>
            <a:ext uri="{FF2B5EF4-FFF2-40B4-BE49-F238E27FC236}">
              <a16:creationId xmlns:a16="http://schemas.microsoft.com/office/drawing/2014/main" id="{00000000-0008-0000-0100-000043040000}"/>
            </a:ext>
          </a:extLst>
        </xdr:cNvPr>
        <xdr:cNvSpPr txBox="1">
          <a:spLocks noChangeArrowheads="1"/>
        </xdr:cNvSpPr>
      </xdr:nvSpPr>
      <xdr:spPr bwMode="auto">
        <a:xfrm>
          <a:off x="1285875" y="2176938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92" name="Text Box 6">
          <a:extLst>
            <a:ext uri="{FF2B5EF4-FFF2-40B4-BE49-F238E27FC236}">
              <a16:creationId xmlns:a16="http://schemas.microsoft.com/office/drawing/2014/main" id="{00000000-0008-0000-0100-000044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93" name="Text Box 6">
          <a:extLst>
            <a:ext uri="{FF2B5EF4-FFF2-40B4-BE49-F238E27FC236}">
              <a16:creationId xmlns:a16="http://schemas.microsoft.com/office/drawing/2014/main" id="{00000000-0008-0000-0100-000045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094" name="Text Box 6">
          <a:extLst>
            <a:ext uri="{FF2B5EF4-FFF2-40B4-BE49-F238E27FC236}">
              <a16:creationId xmlns:a16="http://schemas.microsoft.com/office/drawing/2014/main" id="{00000000-0008-0000-0100-000046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257175</xdr:colOff>
      <xdr:row>142</xdr:row>
      <xdr:rowOff>0</xdr:rowOff>
    </xdr:from>
    <xdr:to>
      <xdr:col>6</xdr:col>
      <xdr:colOff>333375</xdr:colOff>
      <xdr:row>159</xdr:row>
      <xdr:rowOff>148590</xdr:rowOff>
    </xdr:to>
    <xdr:sp macro="" textlink="">
      <xdr:nvSpPr>
        <xdr:cNvPr id="1095" name="Text Box 6">
          <a:extLst>
            <a:ext uri="{FF2B5EF4-FFF2-40B4-BE49-F238E27FC236}">
              <a16:creationId xmlns:a16="http://schemas.microsoft.com/office/drawing/2014/main" id="{00000000-0008-0000-0100-000047040000}"/>
            </a:ext>
          </a:extLst>
        </xdr:cNvPr>
        <xdr:cNvSpPr txBox="1">
          <a:spLocks noChangeArrowheads="1"/>
        </xdr:cNvSpPr>
      </xdr:nvSpPr>
      <xdr:spPr bwMode="auto">
        <a:xfrm>
          <a:off x="59721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96" name="Text Box 6">
          <a:extLst>
            <a:ext uri="{FF2B5EF4-FFF2-40B4-BE49-F238E27FC236}">
              <a16:creationId xmlns:a16="http://schemas.microsoft.com/office/drawing/2014/main" id="{00000000-0008-0000-0100-000048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97" name="Text Box 6">
          <a:extLst>
            <a:ext uri="{FF2B5EF4-FFF2-40B4-BE49-F238E27FC236}">
              <a16:creationId xmlns:a16="http://schemas.microsoft.com/office/drawing/2014/main" id="{00000000-0008-0000-0100-000049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98" name="Text Box 6">
          <a:extLst>
            <a:ext uri="{FF2B5EF4-FFF2-40B4-BE49-F238E27FC236}">
              <a16:creationId xmlns:a16="http://schemas.microsoft.com/office/drawing/2014/main" id="{00000000-0008-0000-0100-00004A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099" name="Text Box 6">
          <a:extLst>
            <a:ext uri="{FF2B5EF4-FFF2-40B4-BE49-F238E27FC236}">
              <a16:creationId xmlns:a16="http://schemas.microsoft.com/office/drawing/2014/main" id="{00000000-0008-0000-0100-00004B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0" name="Text Box 6">
          <a:extLst>
            <a:ext uri="{FF2B5EF4-FFF2-40B4-BE49-F238E27FC236}">
              <a16:creationId xmlns:a16="http://schemas.microsoft.com/office/drawing/2014/main" id="{00000000-0008-0000-0100-00004C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1" name="Text Box 6">
          <a:extLst>
            <a:ext uri="{FF2B5EF4-FFF2-40B4-BE49-F238E27FC236}">
              <a16:creationId xmlns:a16="http://schemas.microsoft.com/office/drawing/2014/main" id="{00000000-0008-0000-0100-00004D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2" name="Text Box 6">
          <a:extLst>
            <a:ext uri="{FF2B5EF4-FFF2-40B4-BE49-F238E27FC236}">
              <a16:creationId xmlns:a16="http://schemas.microsoft.com/office/drawing/2014/main" id="{00000000-0008-0000-0100-00004E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3" name="Text Box 6">
          <a:extLst>
            <a:ext uri="{FF2B5EF4-FFF2-40B4-BE49-F238E27FC236}">
              <a16:creationId xmlns:a16="http://schemas.microsoft.com/office/drawing/2014/main" id="{00000000-0008-0000-0100-00004F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4" name="Text Box 6">
          <a:extLst>
            <a:ext uri="{FF2B5EF4-FFF2-40B4-BE49-F238E27FC236}">
              <a16:creationId xmlns:a16="http://schemas.microsoft.com/office/drawing/2014/main" id="{00000000-0008-0000-0100-000050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5" name="Text Box 6">
          <a:extLst>
            <a:ext uri="{FF2B5EF4-FFF2-40B4-BE49-F238E27FC236}">
              <a16:creationId xmlns:a16="http://schemas.microsoft.com/office/drawing/2014/main" id="{00000000-0008-0000-0100-000051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6" name="Text Box 6">
          <a:extLst>
            <a:ext uri="{FF2B5EF4-FFF2-40B4-BE49-F238E27FC236}">
              <a16:creationId xmlns:a16="http://schemas.microsoft.com/office/drawing/2014/main" id="{00000000-0008-0000-0100-000052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07" name="Text Box 6">
          <a:extLst>
            <a:ext uri="{FF2B5EF4-FFF2-40B4-BE49-F238E27FC236}">
              <a16:creationId xmlns:a16="http://schemas.microsoft.com/office/drawing/2014/main" id="{00000000-0008-0000-0100-000053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08" name="Text Box 6">
          <a:extLst>
            <a:ext uri="{FF2B5EF4-FFF2-40B4-BE49-F238E27FC236}">
              <a16:creationId xmlns:a16="http://schemas.microsoft.com/office/drawing/2014/main" id="{00000000-0008-0000-0100-000054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09" name="Text Box 6">
          <a:extLst>
            <a:ext uri="{FF2B5EF4-FFF2-40B4-BE49-F238E27FC236}">
              <a16:creationId xmlns:a16="http://schemas.microsoft.com/office/drawing/2014/main" id="{00000000-0008-0000-0100-000055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10" name="Text Box 6">
          <a:extLst>
            <a:ext uri="{FF2B5EF4-FFF2-40B4-BE49-F238E27FC236}">
              <a16:creationId xmlns:a16="http://schemas.microsoft.com/office/drawing/2014/main" id="{00000000-0008-0000-0100-000056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11" name="Text Box 6">
          <a:extLst>
            <a:ext uri="{FF2B5EF4-FFF2-40B4-BE49-F238E27FC236}">
              <a16:creationId xmlns:a16="http://schemas.microsoft.com/office/drawing/2014/main" id="{00000000-0008-0000-0100-000057040000}"/>
            </a:ext>
          </a:extLst>
        </xdr:cNvPr>
        <xdr:cNvSpPr txBox="1">
          <a:spLocks noChangeArrowheads="1"/>
        </xdr:cNvSpPr>
      </xdr:nvSpPr>
      <xdr:spPr bwMode="auto">
        <a:xfrm>
          <a:off x="1285875" y="21348382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112" name="Text Box 6">
          <a:extLst>
            <a:ext uri="{FF2B5EF4-FFF2-40B4-BE49-F238E27FC236}">
              <a16:creationId xmlns:a16="http://schemas.microsoft.com/office/drawing/2014/main" id="{00000000-0008-0000-0100-000058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113" name="Text Box 6">
          <a:extLst>
            <a:ext uri="{FF2B5EF4-FFF2-40B4-BE49-F238E27FC236}">
              <a16:creationId xmlns:a16="http://schemas.microsoft.com/office/drawing/2014/main" id="{00000000-0008-0000-0100-000059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114" name="Text Box 6">
          <a:extLst>
            <a:ext uri="{FF2B5EF4-FFF2-40B4-BE49-F238E27FC236}">
              <a16:creationId xmlns:a16="http://schemas.microsoft.com/office/drawing/2014/main" id="{00000000-0008-0000-0100-00005A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145</xdr:row>
      <xdr:rowOff>156210</xdr:rowOff>
    </xdr:to>
    <xdr:sp macro="" textlink="">
      <xdr:nvSpPr>
        <xdr:cNvPr id="1115" name="Text Box 6">
          <a:extLst>
            <a:ext uri="{FF2B5EF4-FFF2-40B4-BE49-F238E27FC236}">
              <a16:creationId xmlns:a16="http://schemas.microsoft.com/office/drawing/2014/main" id="{00000000-0008-0000-0100-00005B040000}"/>
            </a:ext>
          </a:extLst>
        </xdr:cNvPr>
        <xdr:cNvSpPr txBox="1">
          <a:spLocks noChangeArrowheads="1"/>
        </xdr:cNvSpPr>
      </xdr:nvSpPr>
      <xdr:spPr bwMode="auto">
        <a:xfrm>
          <a:off x="1285875" y="214293450"/>
          <a:ext cx="76200"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16" name="Text Box 6">
          <a:extLst>
            <a:ext uri="{FF2B5EF4-FFF2-40B4-BE49-F238E27FC236}">
              <a16:creationId xmlns:a16="http://schemas.microsoft.com/office/drawing/2014/main" id="{00000000-0008-0000-0100-00005C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17" name="Text Box 6">
          <a:extLst>
            <a:ext uri="{FF2B5EF4-FFF2-40B4-BE49-F238E27FC236}">
              <a16:creationId xmlns:a16="http://schemas.microsoft.com/office/drawing/2014/main" id="{00000000-0008-0000-0100-00005D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18" name="Text Box 6">
          <a:extLst>
            <a:ext uri="{FF2B5EF4-FFF2-40B4-BE49-F238E27FC236}">
              <a16:creationId xmlns:a16="http://schemas.microsoft.com/office/drawing/2014/main" id="{00000000-0008-0000-0100-00005E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19" name="Text Box 6">
          <a:extLst>
            <a:ext uri="{FF2B5EF4-FFF2-40B4-BE49-F238E27FC236}">
              <a16:creationId xmlns:a16="http://schemas.microsoft.com/office/drawing/2014/main" id="{00000000-0008-0000-0100-00005F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20" name="Text Box 6">
          <a:extLst>
            <a:ext uri="{FF2B5EF4-FFF2-40B4-BE49-F238E27FC236}">
              <a16:creationId xmlns:a16="http://schemas.microsoft.com/office/drawing/2014/main" id="{00000000-0008-0000-0100-000060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21" name="Text Box 6">
          <a:extLst>
            <a:ext uri="{FF2B5EF4-FFF2-40B4-BE49-F238E27FC236}">
              <a16:creationId xmlns:a16="http://schemas.microsoft.com/office/drawing/2014/main" id="{00000000-0008-0000-0100-000061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22" name="Text Box 6">
          <a:extLst>
            <a:ext uri="{FF2B5EF4-FFF2-40B4-BE49-F238E27FC236}">
              <a16:creationId xmlns:a16="http://schemas.microsoft.com/office/drawing/2014/main" id="{00000000-0008-0000-0100-000062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159</xdr:row>
      <xdr:rowOff>148590</xdr:rowOff>
    </xdr:to>
    <xdr:sp macro="" textlink="">
      <xdr:nvSpPr>
        <xdr:cNvPr id="1123" name="Text Box 6">
          <a:extLst>
            <a:ext uri="{FF2B5EF4-FFF2-40B4-BE49-F238E27FC236}">
              <a16:creationId xmlns:a16="http://schemas.microsoft.com/office/drawing/2014/main" id="{00000000-0008-0000-0100-000063040000}"/>
            </a:ext>
          </a:extLst>
        </xdr:cNvPr>
        <xdr:cNvSpPr txBox="1">
          <a:spLocks noChangeArrowheads="1"/>
        </xdr:cNvSpPr>
      </xdr:nvSpPr>
      <xdr:spPr bwMode="auto">
        <a:xfrm>
          <a:off x="1285875" y="217693875"/>
          <a:ext cx="76200" cy="3362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4" name="Text Box 6">
          <a:extLst>
            <a:ext uri="{FF2B5EF4-FFF2-40B4-BE49-F238E27FC236}">
              <a16:creationId xmlns:a16="http://schemas.microsoft.com/office/drawing/2014/main" id="{00000000-0008-0000-0100-000064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5" name="Text Box 6">
          <a:extLst>
            <a:ext uri="{FF2B5EF4-FFF2-40B4-BE49-F238E27FC236}">
              <a16:creationId xmlns:a16="http://schemas.microsoft.com/office/drawing/2014/main" id="{00000000-0008-0000-0100-000065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6" name="Text Box 6">
          <a:extLst>
            <a:ext uri="{FF2B5EF4-FFF2-40B4-BE49-F238E27FC236}">
              <a16:creationId xmlns:a16="http://schemas.microsoft.com/office/drawing/2014/main" id="{00000000-0008-0000-0100-000066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7" name="Text Box 6">
          <a:extLst>
            <a:ext uri="{FF2B5EF4-FFF2-40B4-BE49-F238E27FC236}">
              <a16:creationId xmlns:a16="http://schemas.microsoft.com/office/drawing/2014/main" id="{00000000-0008-0000-0100-000067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8" name="Text Box 6">
          <a:extLst>
            <a:ext uri="{FF2B5EF4-FFF2-40B4-BE49-F238E27FC236}">
              <a16:creationId xmlns:a16="http://schemas.microsoft.com/office/drawing/2014/main" id="{00000000-0008-0000-0100-000068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29" name="Text Box 6">
          <a:extLst>
            <a:ext uri="{FF2B5EF4-FFF2-40B4-BE49-F238E27FC236}">
              <a16:creationId xmlns:a16="http://schemas.microsoft.com/office/drawing/2014/main" id="{00000000-0008-0000-0100-000069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0" name="Text Box 6">
          <a:extLst>
            <a:ext uri="{FF2B5EF4-FFF2-40B4-BE49-F238E27FC236}">
              <a16:creationId xmlns:a16="http://schemas.microsoft.com/office/drawing/2014/main" id="{00000000-0008-0000-0100-00006A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1" name="Text Box 6">
          <a:extLst>
            <a:ext uri="{FF2B5EF4-FFF2-40B4-BE49-F238E27FC236}">
              <a16:creationId xmlns:a16="http://schemas.microsoft.com/office/drawing/2014/main" id="{00000000-0008-0000-0100-00006B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2" name="Text Box 6">
          <a:extLst>
            <a:ext uri="{FF2B5EF4-FFF2-40B4-BE49-F238E27FC236}">
              <a16:creationId xmlns:a16="http://schemas.microsoft.com/office/drawing/2014/main" id="{00000000-0008-0000-0100-00006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3" name="Text Box 6">
          <a:extLst>
            <a:ext uri="{FF2B5EF4-FFF2-40B4-BE49-F238E27FC236}">
              <a16:creationId xmlns:a16="http://schemas.microsoft.com/office/drawing/2014/main" id="{00000000-0008-0000-0100-00006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4" name="Text Box 6">
          <a:extLst>
            <a:ext uri="{FF2B5EF4-FFF2-40B4-BE49-F238E27FC236}">
              <a16:creationId xmlns:a16="http://schemas.microsoft.com/office/drawing/2014/main" id="{00000000-0008-0000-0100-00006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5" name="Text Box 6">
          <a:extLst>
            <a:ext uri="{FF2B5EF4-FFF2-40B4-BE49-F238E27FC236}">
              <a16:creationId xmlns:a16="http://schemas.microsoft.com/office/drawing/2014/main" id="{00000000-0008-0000-0100-00006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6" name="Text Box 6">
          <a:extLst>
            <a:ext uri="{FF2B5EF4-FFF2-40B4-BE49-F238E27FC236}">
              <a16:creationId xmlns:a16="http://schemas.microsoft.com/office/drawing/2014/main" id="{00000000-0008-0000-0100-000070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7" name="Text Box 6">
          <a:extLst>
            <a:ext uri="{FF2B5EF4-FFF2-40B4-BE49-F238E27FC236}">
              <a16:creationId xmlns:a16="http://schemas.microsoft.com/office/drawing/2014/main" id="{00000000-0008-0000-0100-000071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8" name="Text Box 6">
          <a:extLst>
            <a:ext uri="{FF2B5EF4-FFF2-40B4-BE49-F238E27FC236}">
              <a16:creationId xmlns:a16="http://schemas.microsoft.com/office/drawing/2014/main" id="{00000000-0008-0000-0100-000072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39" name="Text Box 6">
          <a:extLst>
            <a:ext uri="{FF2B5EF4-FFF2-40B4-BE49-F238E27FC236}">
              <a16:creationId xmlns:a16="http://schemas.microsoft.com/office/drawing/2014/main" id="{00000000-0008-0000-0100-000073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0" name="Text Box 6">
          <a:extLst>
            <a:ext uri="{FF2B5EF4-FFF2-40B4-BE49-F238E27FC236}">
              <a16:creationId xmlns:a16="http://schemas.microsoft.com/office/drawing/2014/main" id="{00000000-0008-0000-0100-000074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1" name="Text Box 6">
          <a:extLst>
            <a:ext uri="{FF2B5EF4-FFF2-40B4-BE49-F238E27FC236}">
              <a16:creationId xmlns:a16="http://schemas.microsoft.com/office/drawing/2014/main" id="{00000000-0008-0000-0100-000075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2" name="Text Box 6">
          <a:extLst>
            <a:ext uri="{FF2B5EF4-FFF2-40B4-BE49-F238E27FC236}">
              <a16:creationId xmlns:a16="http://schemas.microsoft.com/office/drawing/2014/main" id="{00000000-0008-0000-0100-000076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3" name="Text Box 6">
          <a:extLst>
            <a:ext uri="{FF2B5EF4-FFF2-40B4-BE49-F238E27FC236}">
              <a16:creationId xmlns:a16="http://schemas.microsoft.com/office/drawing/2014/main" id="{00000000-0008-0000-0100-000077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4" name="Text Box 6">
          <a:extLst>
            <a:ext uri="{FF2B5EF4-FFF2-40B4-BE49-F238E27FC236}">
              <a16:creationId xmlns:a16="http://schemas.microsoft.com/office/drawing/2014/main" id="{00000000-0008-0000-0100-000078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5" name="Text Box 6">
          <a:extLst>
            <a:ext uri="{FF2B5EF4-FFF2-40B4-BE49-F238E27FC236}">
              <a16:creationId xmlns:a16="http://schemas.microsoft.com/office/drawing/2014/main" id="{00000000-0008-0000-0100-000079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6" name="Text Box 6">
          <a:extLst>
            <a:ext uri="{FF2B5EF4-FFF2-40B4-BE49-F238E27FC236}">
              <a16:creationId xmlns:a16="http://schemas.microsoft.com/office/drawing/2014/main" id="{00000000-0008-0000-0100-00007A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7" name="Text Box 6">
          <a:extLst>
            <a:ext uri="{FF2B5EF4-FFF2-40B4-BE49-F238E27FC236}">
              <a16:creationId xmlns:a16="http://schemas.microsoft.com/office/drawing/2014/main" id="{00000000-0008-0000-0100-00007B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8" name="Text Box 6">
          <a:extLst>
            <a:ext uri="{FF2B5EF4-FFF2-40B4-BE49-F238E27FC236}">
              <a16:creationId xmlns:a16="http://schemas.microsoft.com/office/drawing/2014/main" id="{00000000-0008-0000-0100-00007C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49" name="Text Box 6">
          <a:extLst>
            <a:ext uri="{FF2B5EF4-FFF2-40B4-BE49-F238E27FC236}">
              <a16:creationId xmlns:a16="http://schemas.microsoft.com/office/drawing/2014/main" id="{00000000-0008-0000-0100-00007D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50" name="Text Box 6">
          <a:extLst>
            <a:ext uri="{FF2B5EF4-FFF2-40B4-BE49-F238E27FC236}">
              <a16:creationId xmlns:a16="http://schemas.microsoft.com/office/drawing/2014/main" id="{00000000-0008-0000-0100-00007E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142</xdr:row>
      <xdr:rowOff>161925</xdr:rowOff>
    </xdr:to>
    <xdr:sp macro="" textlink="">
      <xdr:nvSpPr>
        <xdr:cNvPr id="1151" name="Text Box 6">
          <a:extLst>
            <a:ext uri="{FF2B5EF4-FFF2-40B4-BE49-F238E27FC236}">
              <a16:creationId xmlns:a16="http://schemas.microsoft.com/office/drawing/2014/main" id="{00000000-0008-0000-0100-00007F040000}"/>
            </a:ext>
          </a:extLst>
        </xdr:cNvPr>
        <xdr:cNvSpPr txBox="1">
          <a:spLocks noChangeArrowheads="1"/>
        </xdr:cNvSpPr>
      </xdr:nvSpPr>
      <xdr:spPr bwMode="auto">
        <a:xfrm>
          <a:off x="1285875" y="2176938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150</xdr:row>
      <xdr:rowOff>114300</xdr:rowOff>
    </xdr:to>
    <xdr:sp macro="" textlink="">
      <xdr:nvSpPr>
        <xdr:cNvPr id="1152" name="Text Box 6">
          <a:extLst>
            <a:ext uri="{FF2B5EF4-FFF2-40B4-BE49-F238E27FC236}">
              <a16:creationId xmlns:a16="http://schemas.microsoft.com/office/drawing/2014/main" id="{00000000-0008-0000-0100-000080040000}"/>
            </a:ext>
          </a:extLst>
        </xdr:cNvPr>
        <xdr:cNvSpPr txBox="1">
          <a:spLocks noChangeArrowheads="1"/>
        </xdr:cNvSpPr>
      </xdr:nvSpPr>
      <xdr:spPr bwMode="auto">
        <a:xfrm>
          <a:off x="1285875" y="217693875"/>
          <a:ext cx="7620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150</xdr:row>
      <xdr:rowOff>114300</xdr:rowOff>
    </xdr:to>
    <xdr:sp macro="" textlink="">
      <xdr:nvSpPr>
        <xdr:cNvPr id="1153" name="Text Box 6">
          <a:extLst>
            <a:ext uri="{FF2B5EF4-FFF2-40B4-BE49-F238E27FC236}">
              <a16:creationId xmlns:a16="http://schemas.microsoft.com/office/drawing/2014/main" id="{00000000-0008-0000-0100-000081040000}"/>
            </a:ext>
          </a:extLst>
        </xdr:cNvPr>
        <xdr:cNvSpPr txBox="1">
          <a:spLocks noChangeArrowheads="1"/>
        </xdr:cNvSpPr>
      </xdr:nvSpPr>
      <xdr:spPr bwMode="auto">
        <a:xfrm>
          <a:off x="1285875" y="217693875"/>
          <a:ext cx="7620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150</xdr:row>
      <xdr:rowOff>114300</xdr:rowOff>
    </xdr:to>
    <xdr:sp macro="" textlink="">
      <xdr:nvSpPr>
        <xdr:cNvPr id="1154" name="Text Box 6">
          <a:extLst>
            <a:ext uri="{FF2B5EF4-FFF2-40B4-BE49-F238E27FC236}">
              <a16:creationId xmlns:a16="http://schemas.microsoft.com/office/drawing/2014/main" id="{00000000-0008-0000-0100-000082040000}"/>
            </a:ext>
          </a:extLst>
        </xdr:cNvPr>
        <xdr:cNvSpPr txBox="1">
          <a:spLocks noChangeArrowheads="1"/>
        </xdr:cNvSpPr>
      </xdr:nvSpPr>
      <xdr:spPr bwMode="auto">
        <a:xfrm>
          <a:off x="1285875" y="217693875"/>
          <a:ext cx="7620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142</xdr:row>
      <xdr:rowOff>0</xdr:rowOff>
    </xdr:from>
    <xdr:to>
      <xdr:col>2</xdr:col>
      <xdr:colOff>914400</xdr:colOff>
      <xdr:row>150</xdr:row>
      <xdr:rowOff>114300</xdr:rowOff>
    </xdr:to>
    <xdr:sp macro="" textlink="">
      <xdr:nvSpPr>
        <xdr:cNvPr id="1155" name="Text Box 6">
          <a:extLst>
            <a:ext uri="{FF2B5EF4-FFF2-40B4-BE49-F238E27FC236}">
              <a16:creationId xmlns:a16="http://schemas.microsoft.com/office/drawing/2014/main" id="{00000000-0008-0000-0100-000083040000}"/>
            </a:ext>
          </a:extLst>
        </xdr:cNvPr>
        <xdr:cNvSpPr txBox="1">
          <a:spLocks noChangeArrowheads="1"/>
        </xdr:cNvSpPr>
      </xdr:nvSpPr>
      <xdr:spPr bwMode="auto">
        <a:xfrm>
          <a:off x="1285875" y="217693875"/>
          <a:ext cx="76200" cy="1343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838200</xdr:colOff>
      <xdr:row>142</xdr:row>
      <xdr:rowOff>0</xdr:rowOff>
    </xdr:from>
    <xdr:ext cx="76200" cy="171450"/>
    <xdr:sp macro="" textlink="">
      <xdr:nvSpPr>
        <xdr:cNvPr id="1156" name="Text Box 6">
          <a:extLst>
            <a:ext uri="{FF2B5EF4-FFF2-40B4-BE49-F238E27FC236}">
              <a16:creationId xmlns:a16="http://schemas.microsoft.com/office/drawing/2014/main" id="{00000000-0008-0000-0100-000084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57" name="Text Box 6">
          <a:extLst>
            <a:ext uri="{FF2B5EF4-FFF2-40B4-BE49-F238E27FC236}">
              <a16:creationId xmlns:a16="http://schemas.microsoft.com/office/drawing/2014/main" id="{00000000-0008-0000-0100-000085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58" name="Text Box 6">
          <a:extLst>
            <a:ext uri="{FF2B5EF4-FFF2-40B4-BE49-F238E27FC236}">
              <a16:creationId xmlns:a16="http://schemas.microsoft.com/office/drawing/2014/main" id="{00000000-0008-0000-0100-000086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59" name="Text Box 6">
          <a:extLst>
            <a:ext uri="{FF2B5EF4-FFF2-40B4-BE49-F238E27FC236}">
              <a16:creationId xmlns:a16="http://schemas.microsoft.com/office/drawing/2014/main" id="{00000000-0008-0000-0100-000087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0" name="Text Box 6">
          <a:extLst>
            <a:ext uri="{FF2B5EF4-FFF2-40B4-BE49-F238E27FC236}">
              <a16:creationId xmlns:a16="http://schemas.microsoft.com/office/drawing/2014/main" id="{00000000-0008-0000-0100-000088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1" name="Text Box 6">
          <a:extLst>
            <a:ext uri="{FF2B5EF4-FFF2-40B4-BE49-F238E27FC236}">
              <a16:creationId xmlns:a16="http://schemas.microsoft.com/office/drawing/2014/main" id="{00000000-0008-0000-0100-000089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2" name="Text Box 6">
          <a:extLst>
            <a:ext uri="{FF2B5EF4-FFF2-40B4-BE49-F238E27FC236}">
              <a16:creationId xmlns:a16="http://schemas.microsoft.com/office/drawing/2014/main" id="{00000000-0008-0000-0100-00008A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3" name="Text Box 6">
          <a:extLst>
            <a:ext uri="{FF2B5EF4-FFF2-40B4-BE49-F238E27FC236}">
              <a16:creationId xmlns:a16="http://schemas.microsoft.com/office/drawing/2014/main" id="{00000000-0008-0000-0100-00008B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4" name="Text Box 6">
          <a:extLst>
            <a:ext uri="{FF2B5EF4-FFF2-40B4-BE49-F238E27FC236}">
              <a16:creationId xmlns:a16="http://schemas.microsoft.com/office/drawing/2014/main" id="{00000000-0008-0000-0100-00008C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5" name="Text Box 6">
          <a:extLst>
            <a:ext uri="{FF2B5EF4-FFF2-40B4-BE49-F238E27FC236}">
              <a16:creationId xmlns:a16="http://schemas.microsoft.com/office/drawing/2014/main" id="{00000000-0008-0000-0100-00008D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6" name="Text Box 6">
          <a:extLst>
            <a:ext uri="{FF2B5EF4-FFF2-40B4-BE49-F238E27FC236}">
              <a16:creationId xmlns:a16="http://schemas.microsoft.com/office/drawing/2014/main" id="{00000000-0008-0000-0100-00008E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167" name="Text Box 6">
          <a:extLst>
            <a:ext uri="{FF2B5EF4-FFF2-40B4-BE49-F238E27FC236}">
              <a16:creationId xmlns:a16="http://schemas.microsoft.com/office/drawing/2014/main" id="{00000000-0008-0000-0100-00008F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68" name="Text Box 6">
          <a:extLst>
            <a:ext uri="{FF2B5EF4-FFF2-40B4-BE49-F238E27FC236}">
              <a16:creationId xmlns:a16="http://schemas.microsoft.com/office/drawing/2014/main" id="{00000000-0008-0000-0100-00009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69" name="Text Box 6">
          <a:extLst>
            <a:ext uri="{FF2B5EF4-FFF2-40B4-BE49-F238E27FC236}">
              <a16:creationId xmlns:a16="http://schemas.microsoft.com/office/drawing/2014/main" id="{00000000-0008-0000-0100-00009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0" name="Text Box 6">
          <a:extLst>
            <a:ext uri="{FF2B5EF4-FFF2-40B4-BE49-F238E27FC236}">
              <a16:creationId xmlns:a16="http://schemas.microsoft.com/office/drawing/2014/main" id="{00000000-0008-0000-0100-00009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1" name="Text Box 6">
          <a:extLst>
            <a:ext uri="{FF2B5EF4-FFF2-40B4-BE49-F238E27FC236}">
              <a16:creationId xmlns:a16="http://schemas.microsoft.com/office/drawing/2014/main" id="{00000000-0008-0000-0100-00009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2" name="Text Box 6">
          <a:extLst>
            <a:ext uri="{FF2B5EF4-FFF2-40B4-BE49-F238E27FC236}">
              <a16:creationId xmlns:a16="http://schemas.microsoft.com/office/drawing/2014/main" id="{00000000-0008-0000-0100-000094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3" name="Text Box 6">
          <a:extLst>
            <a:ext uri="{FF2B5EF4-FFF2-40B4-BE49-F238E27FC236}">
              <a16:creationId xmlns:a16="http://schemas.microsoft.com/office/drawing/2014/main" id="{00000000-0008-0000-0100-000095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4" name="Text Box 6">
          <a:extLst>
            <a:ext uri="{FF2B5EF4-FFF2-40B4-BE49-F238E27FC236}">
              <a16:creationId xmlns:a16="http://schemas.microsoft.com/office/drawing/2014/main" id="{00000000-0008-0000-0100-000096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5" name="Text Box 6">
          <a:extLst>
            <a:ext uri="{FF2B5EF4-FFF2-40B4-BE49-F238E27FC236}">
              <a16:creationId xmlns:a16="http://schemas.microsoft.com/office/drawing/2014/main" id="{00000000-0008-0000-0100-000097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6" name="Text Box 6">
          <a:extLst>
            <a:ext uri="{FF2B5EF4-FFF2-40B4-BE49-F238E27FC236}">
              <a16:creationId xmlns:a16="http://schemas.microsoft.com/office/drawing/2014/main" id="{00000000-0008-0000-0100-000098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7" name="Text Box 6">
          <a:extLst>
            <a:ext uri="{FF2B5EF4-FFF2-40B4-BE49-F238E27FC236}">
              <a16:creationId xmlns:a16="http://schemas.microsoft.com/office/drawing/2014/main" id="{00000000-0008-0000-0100-000099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8" name="Text Box 6">
          <a:extLst>
            <a:ext uri="{FF2B5EF4-FFF2-40B4-BE49-F238E27FC236}">
              <a16:creationId xmlns:a16="http://schemas.microsoft.com/office/drawing/2014/main" id="{00000000-0008-0000-0100-00009A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79" name="Text Box 6">
          <a:extLst>
            <a:ext uri="{FF2B5EF4-FFF2-40B4-BE49-F238E27FC236}">
              <a16:creationId xmlns:a16="http://schemas.microsoft.com/office/drawing/2014/main" id="{00000000-0008-0000-0100-00009B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0" name="Text Box 6">
          <a:extLst>
            <a:ext uri="{FF2B5EF4-FFF2-40B4-BE49-F238E27FC236}">
              <a16:creationId xmlns:a16="http://schemas.microsoft.com/office/drawing/2014/main" id="{00000000-0008-0000-0100-00009C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1" name="Text Box 6">
          <a:extLst>
            <a:ext uri="{FF2B5EF4-FFF2-40B4-BE49-F238E27FC236}">
              <a16:creationId xmlns:a16="http://schemas.microsoft.com/office/drawing/2014/main" id="{00000000-0008-0000-0100-00009D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2" name="Text Box 6">
          <a:extLst>
            <a:ext uri="{FF2B5EF4-FFF2-40B4-BE49-F238E27FC236}">
              <a16:creationId xmlns:a16="http://schemas.microsoft.com/office/drawing/2014/main" id="{00000000-0008-0000-0100-00009E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3" name="Text Box 6">
          <a:extLst>
            <a:ext uri="{FF2B5EF4-FFF2-40B4-BE49-F238E27FC236}">
              <a16:creationId xmlns:a16="http://schemas.microsoft.com/office/drawing/2014/main" id="{00000000-0008-0000-0100-00009F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4" name="Text Box 6">
          <a:extLst>
            <a:ext uri="{FF2B5EF4-FFF2-40B4-BE49-F238E27FC236}">
              <a16:creationId xmlns:a16="http://schemas.microsoft.com/office/drawing/2014/main" id="{00000000-0008-0000-0100-0000A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5" name="Text Box 6">
          <a:extLst>
            <a:ext uri="{FF2B5EF4-FFF2-40B4-BE49-F238E27FC236}">
              <a16:creationId xmlns:a16="http://schemas.microsoft.com/office/drawing/2014/main" id="{00000000-0008-0000-0100-0000A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6" name="Text Box 6">
          <a:extLst>
            <a:ext uri="{FF2B5EF4-FFF2-40B4-BE49-F238E27FC236}">
              <a16:creationId xmlns:a16="http://schemas.microsoft.com/office/drawing/2014/main" id="{00000000-0008-0000-0100-0000A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7" name="Text Box 6">
          <a:extLst>
            <a:ext uri="{FF2B5EF4-FFF2-40B4-BE49-F238E27FC236}">
              <a16:creationId xmlns:a16="http://schemas.microsoft.com/office/drawing/2014/main" id="{00000000-0008-0000-0100-0000A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8" name="Text Box 6">
          <a:extLst>
            <a:ext uri="{FF2B5EF4-FFF2-40B4-BE49-F238E27FC236}">
              <a16:creationId xmlns:a16="http://schemas.microsoft.com/office/drawing/2014/main" id="{00000000-0008-0000-0100-0000A4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89" name="Text Box 6">
          <a:extLst>
            <a:ext uri="{FF2B5EF4-FFF2-40B4-BE49-F238E27FC236}">
              <a16:creationId xmlns:a16="http://schemas.microsoft.com/office/drawing/2014/main" id="{00000000-0008-0000-0100-0000A5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0" name="Text Box 6">
          <a:extLst>
            <a:ext uri="{FF2B5EF4-FFF2-40B4-BE49-F238E27FC236}">
              <a16:creationId xmlns:a16="http://schemas.microsoft.com/office/drawing/2014/main" id="{00000000-0008-0000-0100-0000A6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1" name="Text Box 6">
          <a:extLst>
            <a:ext uri="{FF2B5EF4-FFF2-40B4-BE49-F238E27FC236}">
              <a16:creationId xmlns:a16="http://schemas.microsoft.com/office/drawing/2014/main" id="{00000000-0008-0000-0100-0000A7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2" name="Text Box 6">
          <a:extLst>
            <a:ext uri="{FF2B5EF4-FFF2-40B4-BE49-F238E27FC236}">
              <a16:creationId xmlns:a16="http://schemas.microsoft.com/office/drawing/2014/main" id="{00000000-0008-0000-0100-0000A8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3" name="Text Box 6">
          <a:extLst>
            <a:ext uri="{FF2B5EF4-FFF2-40B4-BE49-F238E27FC236}">
              <a16:creationId xmlns:a16="http://schemas.microsoft.com/office/drawing/2014/main" id="{00000000-0008-0000-0100-0000A9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4" name="Text Box 6">
          <a:extLst>
            <a:ext uri="{FF2B5EF4-FFF2-40B4-BE49-F238E27FC236}">
              <a16:creationId xmlns:a16="http://schemas.microsoft.com/office/drawing/2014/main" id="{00000000-0008-0000-0100-0000AA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5" name="Text Box 6">
          <a:extLst>
            <a:ext uri="{FF2B5EF4-FFF2-40B4-BE49-F238E27FC236}">
              <a16:creationId xmlns:a16="http://schemas.microsoft.com/office/drawing/2014/main" id="{00000000-0008-0000-0100-0000AB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6" name="Text Box 6">
          <a:extLst>
            <a:ext uri="{FF2B5EF4-FFF2-40B4-BE49-F238E27FC236}">
              <a16:creationId xmlns:a16="http://schemas.microsoft.com/office/drawing/2014/main" id="{00000000-0008-0000-0100-0000AC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7" name="Text Box 6">
          <a:extLst>
            <a:ext uri="{FF2B5EF4-FFF2-40B4-BE49-F238E27FC236}">
              <a16:creationId xmlns:a16="http://schemas.microsoft.com/office/drawing/2014/main" id="{00000000-0008-0000-0100-0000AD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8" name="Text Box 6">
          <a:extLst>
            <a:ext uri="{FF2B5EF4-FFF2-40B4-BE49-F238E27FC236}">
              <a16:creationId xmlns:a16="http://schemas.microsoft.com/office/drawing/2014/main" id="{00000000-0008-0000-0100-0000AE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199" name="Text Box 6">
          <a:extLst>
            <a:ext uri="{FF2B5EF4-FFF2-40B4-BE49-F238E27FC236}">
              <a16:creationId xmlns:a16="http://schemas.microsoft.com/office/drawing/2014/main" id="{00000000-0008-0000-0100-0000AF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00" name="Text Box 6">
          <a:extLst>
            <a:ext uri="{FF2B5EF4-FFF2-40B4-BE49-F238E27FC236}">
              <a16:creationId xmlns:a16="http://schemas.microsoft.com/office/drawing/2014/main" id="{00000000-0008-0000-0100-0000B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01" name="Text Box 6">
          <a:extLst>
            <a:ext uri="{FF2B5EF4-FFF2-40B4-BE49-F238E27FC236}">
              <a16:creationId xmlns:a16="http://schemas.microsoft.com/office/drawing/2014/main" id="{00000000-0008-0000-0100-0000B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02" name="Text Box 6">
          <a:extLst>
            <a:ext uri="{FF2B5EF4-FFF2-40B4-BE49-F238E27FC236}">
              <a16:creationId xmlns:a16="http://schemas.microsoft.com/office/drawing/2014/main" id="{00000000-0008-0000-0100-0000B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03" name="Text Box 6">
          <a:extLst>
            <a:ext uri="{FF2B5EF4-FFF2-40B4-BE49-F238E27FC236}">
              <a16:creationId xmlns:a16="http://schemas.microsoft.com/office/drawing/2014/main" id="{00000000-0008-0000-0100-0000B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4" name="Text Box 6">
          <a:extLst>
            <a:ext uri="{FF2B5EF4-FFF2-40B4-BE49-F238E27FC236}">
              <a16:creationId xmlns:a16="http://schemas.microsoft.com/office/drawing/2014/main" id="{00000000-0008-0000-0100-0000B4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5" name="Text Box 6">
          <a:extLst>
            <a:ext uri="{FF2B5EF4-FFF2-40B4-BE49-F238E27FC236}">
              <a16:creationId xmlns:a16="http://schemas.microsoft.com/office/drawing/2014/main" id="{00000000-0008-0000-0100-0000B5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6" name="Text Box 6">
          <a:extLst>
            <a:ext uri="{FF2B5EF4-FFF2-40B4-BE49-F238E27FC236}">
              <a16:creationId xmlns:a16="http://schemas.microsoft.com/office/drawing/2014/main" id="{00000000-0008-0000-0100-0000B6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7" name="Text Box 6">
          <a:extLst>
            <a:ext uri="{FF2B5EF4-FFF2-40B4-BE49-F238E27FC236}">
              <a16:creationId xmlns:a16="http://schemas.microsoft.com/office/drawing/2014/main" id="{00000000-0008-0000-0100-0000B7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8" name="Text Box 6">
          <a:extLst>
            <a:ext uri="{FF2B5EF4-FFF2-40B4-BE49-F238E27FC236}">
              <a16:creationId xmlns:a16="http://schemas.microsoft.com/office/drawing/2014/main" id="{00000000-0008-0000-0100-0000B8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09" name="Text Box 6">
          <a:extLst>
            <a:ext uri="{FF2B5EF4-FFF2-40B4-BE49-F238E27FC236}">
              <a16:creationId xmlns:a16="http://schemas.microsoft.com/office/drawing/2014/main" id="{00000000-0008-0000-0100-0000B9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0" name="Text Box 6">
          <a:extLst>
            <a:ext uri="{FF2B5EF4-FFF2-40B4-BE49-F238E27FC236}">
              <a16:creationId xmlns:a16="http://schemas.microsoft.com/office/drawing/2014/main" id="{00000000-0008-0000-0100-0000BA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1" name="Text Box 6">
          <a:extLst>
            <a:ext uri="{FF2B5EF4-FFF2-40B4-BE49-F238E27FC236}">
              <a16:creationId xmlns:a16="http://schemas.microsoft.com/office/drawing/2014/main" id="{00000000-0008-0000-0100-0000BB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2" name="Text Box 6">
          <a:extLst>
            <a:ext uri="{FF2B5EF4-FFF2-40B4-BE49-F238E27FC236}">
              <a16:creationId xmlns:a16="http://schemas.microsoft.com/office/drawing/2014/main" id="{00000000-0008-0000-0100-0000BC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3" name="Text Box 6">
          <a:extLst>
            <a:ext uri="{FF2B5EF4-FFF2-40B4-BE49-F238E27FC236}">
              <a16:creationId xmlns:a16="http://schemas.microsoft.com/office/drawing/2014/main" id="{00000000-0008-0000-0100-0000BD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4" name="Text Box 6">
          <a:extLst>
            <a:ext uri="{FF2B5EF4-FFF2-40B4-BE49-F238E27FC236}">
              <a16:creationId xmlns:a16="http://schemas.microsoft.com/office/drawing/2014/main" id="{00000000-0008-0000-0100-0000BE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15" name="Text Box 6">
          <a:extLst>
            <a:ext uri="{FF2B5EF4-FFF2-40B4-BE49-F238E27FC236}">
              <a16:creationId xmlns:a16="http://schemas.microsoft.com/office/drawing/2014/main" id="{00000000-0008-0000-0100-0000BF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16" name="Text Box 6">
          <a:extLst>
            <a:ext uri="{FF2B5EF4-FFF2-40B4-BE49-F238E27FC236}">
              <a16:creationId xmlns:a16="http://schemas.microsoft.com/office/drawing/2014/main" id="{00000000-0008-0000-0100-0000C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17" name="Text Box 6">
          <a:extLst>
            <a:ext uri="{FF2B5EF4-FFF2-40B4-BE49-F238E27FC236}">
              <a16:creationId xmlns:a16="http://schemas.microsoft.com/office/drawing/2014/main" id="{00000000-0008-0000-0100-0000C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18" name="Text Box 6">
          <a:extLst>
            <a:ext uri="{FF2B5EF4-FFF2-40B4-BE49-F238E27FC236}">
              <a16:creationId xmlns:a16="http://schemas.microsoft.com/office/drawing/2014/main" id="{00000000-0008-0000-0100-0000C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19" name="Text Box 6">
          <a:extLst>
            <a:ext uri="{FF2B5EF4-FFF2-40B4-BE49-F238E27FC236}">
              <a16:creationId xmlns:a16="http://schemas.microsoft.com/office/drawing/2014/main" id="{00000000-0008-0000-0100-0000C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0" name="Text Box 6">
          <a:extLst>
            <a:ext uri="{FF2B5EF4-FFF2-40B4-BE49-F238E27FC236}">
              <a16:creationId xmlns:a16="http://schemas.microsoft.com/office/drawing/2014/main" id="{00000000-0008-0000-0100-0000C4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1" name="Text Box 6">
          <a:extLst>
            <a:ext uri="{FF2B5EF4-FFF2-40B4-BE49-F238E27FC236}">
              <a16:creationId xmlns:a16="http://schemas.microsoft.com/office/drawing/2014/main" id="{00000000-0008-0000-0100-0000C5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2" name="Text Box 6">
          <a:extLst>
            <a:ext uri="{FF2B5EF4-FFF2-40B4-BE49-F238E27FC236}">
              <a16:creationId xmlns:a16="http://schemas.microsoft.com/office/drawing/2014/main" id="{00000000-0008-0000-0100-0000C6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3" name="Text Box 6">
          <a:extLst>
            <a:ext uri="{FF2B5EF4-FFF2-40B4-BE49-F238E27FC236}">
              <a16:creationId xmlns:a16="http://schemas.microsoft.com/office/drawing/2014/main" id="{00000000-0008-0000-0100-0000C7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4" name="Text Box 6">
          <a:extLst>
            <a:ext uri="{FF2B5EF4-FFF2-40B4-BE49-F238E27FC236}">
              <a16:creationId xmlns:a16="http://schemas.microsoft.com/office/drawing/2014/main" id="{00000000-0008-0000-0100-0000C8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5" name="Text Box 6">
          <a:extLst>
            <a:ext uri="{FF2B5EF4-FFF2-40B4-BE49-F238E27FC236}">
              <a16:creationId xmlns:a16="http://schemas.microsoft.com/office/drawing/2014/main" id="{00000000-0008-0000-0100-0000C9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6" name="Text Box 6">
          <a:extLst>
            <a:ext uri="{FF2B5EF4-FFF2-40B4-BE49-F238E27FC236}">
              <a16:creationId xmlns:a16="http://schemas.microsoft.com/office/drawing/2014/main" id="{00000000-0008-0000-0100-0000CA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7" name="Text Box 6">
          <a:extLst>
            <a:ext uri="{FF2B5EF4-FFF2-40B4-BE49-F238E27FC236}">
              <a16:creationId xmlns:a16="http://schemas.microsoft.com/office/drawing/2014/main" id="{00000000-0008-0000-0100-0000CB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8" name="Text Box 6">
          <a:extLst>
            <a:ext uri="{FF2B5EF4-FFF2-40B4-BE49-F238E27FC236}">
              <a16:creationId xmlns:a16="http://schemas.microsoft.com/office/drawing/2014/main" id="{00000000-0008-0000-0100-0000CC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29" name="Text Box 6">
          <a:extLst>
            <a:ext uri="{FF2B5EF4-FFF2-40B4-BE49-F238E27FC236}">
              <a16:creationId xmlns:a16="http://schemas.microsoft.com/office/drawing/2014/main" id="{00000000-0008-0000-0100-0000CD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0" name="Text Box 6">
          <a:extLst>
            <a:ext uri="{FF2B5EF4-FFF2-40B4-BE49-F238E27FC236}">
              <a16:creationId xmlns:a16="http://schemas.microsoft.com/office/drawing/2014/main" id="{00000000-0008-0000-0100-0000CE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1" name="Text Box 6">
          <a:extLst>
            <a:ext uri="{FF2B5EF4-FFF2-40B4-BE49-F238E27FC236}">
              <a16:creationId xmlns:a16="http://schemas.microsoft.com/office/drawing/2014/main" id="{00000000-0008-0000-0100-0000CF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2" name="Text Box 6">
          <a:extLst>
            <a:ext uri="{FF2B5EF4-FFF2-40B4-BE49-F238E27FC236}">
              <a16:creationId xmlns:a16="http://schemas.microsoft.com/office/drawing/2014/main" id="{00000000-0008-0000-0100-0000D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3" name="Text Box 6">
          <a:extLst>
            <a:ext uri="{FF2B5EF4-FFF2-40B4-BE49-F238E27FC236}">
              <a16:creationId xmlns:a16="http://schemas.microsoft.com/office/drawing/2014/main" id="{00000000-0008-0000-0100-0000D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4" name="Text Box 6">
          <a:extLst>
            <a:ext uri="{FF2B5EF4-FFF2-40B4-BE49-F238E27FC236}">
              <a16:creationId xmlns:a16="http://schemas.microsoft.com/office/drawing/2014/main" id="{00000000-0008-0000-0100-0000D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5" name="Text Box 6">
          <a:extLst>
            <a:ext uri="{FF2B5EF4-FFF2-40B4-BE49-F238E27FC236}">
              <a16:creationId xmlns:a16="http://schemas.microsoft.com/office/drawing/2014/main" id="{00000000-0008-0000-0100-0000D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6" name="Text Box 6">
          <a:extLst>
            <a:ext uri="{FF2B5EF4-FFF2-40B4-BE49-F238E27FC236}">
              <a16:creationId xmlns:a16="http://schemas.microsoft.com/office/drawing/2014/main" id="{00000000-0008-0000-0100-0000D4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7" name="Text Box 6">
          <a:extLst>
            <a:ext uri="{FF2B5EF4-FFF2-40B4-BE49-F238E27FC236}">
              <a16:creationId xmlns:a16="http://schemas.microsoft.com/office/drawing/2014/main" id="{00000000-0008-0000-0100-0000D5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8" name="Text Box 6">
          <a:extLst>
            <a:ext uri="{FF2B5EF4-FFF2-40B4-BE49-F238E27FC236}">
              <a16:creationId xmlns:a16="http://schemas.microsoft.com/office/drawing/2014/main" id="{00000000-0008-0000-0100-0000D6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39" name="Text Box 6">
          <a:extLst>
            <a:ext uri="{FF2B5EF4-FFF2-40B4-BE49-F238E27FC236}">
              <a16:creationId xmlns:a16="http://schemas.microsoft.com/office/drawing/2014/main" id="{00000000-0008-0000-0100-0000D7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0" name="Text Box 6">
          <a:extLst>
            <a:ext uri="{FF2B5EF4-FFF2-40B4-BE49-F238E27FC236}">
              <a16:creationId xmlns:a16="http://schemas.microsoft.com/office/drawing/2014/main" id="{00000000-0008-0000-0100-0000D8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1" name="Text Box 6">
          <a:extLst>
            <a:ext uri="{FF2B5EF4-FFF2-40B4-BE49-F238E27FC236}">
              <a16:creationId xmlns:a16="http://schemas.microsoft.com/office/drawing/2014/main" id="{00000000-0008-0000-0100-0000D9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2" name="Text Box 6">
          <a:extLst>
            <a:ext uri="{FF2B5EF4-FFF2-40B4-BE49-F238E27FC236}">
              <a16:creationId xmlns:a16="http://schemas.microsoft.com/office/drawing/2014/main" id="{00000000-0008-0000-0100-0000DA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3" name="Text Box 6">
          <a:extLst>
            <a:ext uri="{FF2B5EF4-FFF2-40B4-BE49-F238E27FC236}">
              <a16:creationId xmlns:a16="http://schemas.microsoft.com/office/drawing/2014/main" id="{00000000-0008-0000-0100-0000DB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4" name="Text Box 6">
          <a:extLst>
            <a:ext uri="{FF2B5EF4-FFF2-40B4-BE49-F238E27FC236}">
              <a16:creationId xmlns:a16="http://schemas.microsoft.com/office/drawing/2014/main" id="{00000000-0008-0000-0100-0000DC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5" name="Text Box 6">
          <a:extLst>
            <a:ext uri="{FF2B5EF4-FFF2-40B4-BE49-F238E27FC236}">
              <a16:creationId xmlns:a16="http://schemas.microsoft.com/office/drawing/2014/main" id="{00000000-0008-0000-0100-0000DD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6" name="Text Box 6">
          <a:extLst>
            <a:ext uri="{FF2B5EF4-FFF2-40B4-BE49-F238E27FC236}">
              <a16:creationId xmlns:a16="http://schemas.microsoft.com/office/drawing/2014/main" id="{00000000-0008-0000-0100-0000DE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7" name="Text Box 6">
          <a:extLst>
            <a:ext uri="{FF2B5EF4-FFF2-40B4-BE49-F238E27FC236}">
              <a16:creationId xmlns:a16="http://schemas.microsoft.com/office/drawing/2014/main" id="{00000000-0008-0000-0100-0000DF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8" name="Text Box 6">
          <a:extLst>
            <a:ext uri="{FF2B5EF4-FFF2-40B4-BE49-F238E27FC236}">
              <a16:creationId xmlns:a16="http://schemas.microsoft.com/office/drawing/2014/main" id="{00000000-0008-0000-0100-0000E0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49" name="Text Box 6">
          <a:extLst>
            <a:ext uri="{FF2B5EF4-FFF2-40B4-BE49-F238E27FC236}">
              <a16:creationId xmlns:a16="http://schemas.microsoft.com/office/drawing/2014/main" id="{00000000-0008-0000-0100-0000E1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0" name="Text Box 6">
          <a:extLst>
            <a:ext uri="{FF2B5EF4-FFF2-40B4-BE49-F238E27FC236}">
              <a16:creationId xmlns:a16="http://schemas.microsoft.com/office/drawing/2014/main" id="{00000000-0008-0000-0100-0000E2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1" name="Text Box 6">
          <a:extLst>
            <a:ext uri="{FF2B5EF4-FFF2-40B4-BE49-F238E27FC236}">
              <a16:creationId xmlns:a16="http://schemas.microsoft.com/office/drawing/2014/main" id="{00000000-0008-0000-0100-0000E3040000}"/>
            </a:ext>
          </a:extLst>
        </xdr:cNvPr>
        <xdr:cNvSpPr txBox="1">
          <a:spLocks noChangeArrowheads="1"/>
        </xdr:cNvSpPr>
      </xdr:nvSpPr>
      <xdr:spPr bwMode="auto">
        <a:xfrm>
          <a:off x="1285875" y="2144553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52" name="Text Box 6">
          <a:extLst>
            <a:ext uri="{FF2B5EF4-FFF2-40B4-BE49-F238E27FC236}">
              <a16:creationId xmlns:a16="http://schemas.microsoft.com/office/drawing/2014/main" id="{00000000-0008-0000-0100-0000E4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53" name="Text Box 6">
          <a:extLst>
            <a:ext uri="{FF2B5EF4-FFF2-40B4-BE49-F238E27FC236}">
              <a16:creationId xmlns:a16="http://schemas.microsoft.com/office/drawing/2014/main" id="{00000000-0008-0000-0100-0000E5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54" name="Text Box 6">
          <a:extLst>
            <a:ext uri="{FF2B5EF4-FFF2-40B4-BE49-F238E27FC236}">
              <a16:creationId xmlns:a16="http://schemas.microsoft.com/office/drawing/2014/main" id="{00000000-0008-0000-0100-0000E6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71450"/>
    <xdr:sp macro="" textlink="">
      <xdr:nvSpPr>
        <xdr:cNvPr id="1255" name="Text Box 6">
          <a:extLst>
            <a:ext uri="{FF2B5EF4-FFF2-40B4-BE49-F238E27FC236}">
              <a16:creationId xmlns:a16="http://schemas.microsoft.com/office/drawing/2014/main" id="{00000000-0008-0000-0100-0000E7040000}"/>
            </a:ext>
          </a:extLst>
        </xdr:cNvPr>
        <xdr:cNvSpPr txBox="1">
          <a:spLocks noChangeArrowheads="1"/>
        </xdr:cNvSpPr>
      </xdr:nvSpPr>
      <xdr:spPr bwMode="auto">
        <a:xfrm>
          <a:off x="1285875" y="214455375"/>
          <a:ext cx="762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6" name="Text Box 6">
          <a:extLst>
            <a:ext uri="{FF2B5EF4-FFF2-40B4-BE49-F238E27FC236}">
              <a16:creationId xmlns:a16="http://schemas.microsoft.com/office/drawing/2014/main" id="{00000000-0008-0000-0100-0000E8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7" name="Text Box 6">
          <a:extLst>
            <a:ext uri="{FF2B5EF4-FFF2-40B4-BE49-F238E27FC236}">
              <a16:creationId xmlns:a16="http://schemas.microsoft.com/office/drawing/2014/main" id="{00000000-0008-0000-0100-0000E9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8" name="Text Box 6">
          <a:extLst>
            <a:ext uri="{FF2B5EF4-FFF2-40B4-BE49-F238E27FC236}">
              <a16:creationId xmlns:a16="http://schemas.microsoft.com/office/drawing/2014/main" id="{00000000-0008-0000-0100-0000EA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59" name="Text Box 6">
          <a:extLst>
            <a:ext uri="{FF2B5EF4-FFF2-40B4-BE49-F238E27FC236}">
              <a16:creationId xmlns:a16="http://schemas.microsoft.com/office/drawing/2014/main" id="{00000000-0008-0000-0100-0000EB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0" name="Text Box 6">
          <a:extLst>
            <a:ext uri="{FF2B5EF4-FFF2-40B4-BE49-F238E27FC236}">
              <a16:creationId xmlns:a16="http://schemas.microsoft.com/office/drawing/2014/main" id="{00000000-0008-0000-0100-0000EC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1" name="Text Box 6">
          <a:extLst>
            <a:ext uri="{FF2B5EF4-FFF2-40B4-BE49-F238E27FC236}">
              <a16:creationId xmlns:a16="http://schemas.microsoft.com/office/drawing/2014/main" id="{00000000-0008-0000-0100-0000ED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2" name="Text Box 6">
          <a:extLst>
            <a:ext uri="{FF2B5EF4-FFF2-40B4-BE49-F238E27FC236}">
              <a16:creationId xmlns:a16="http://schemas.microsoft.com/office/drawing/2014/main" id="{00000000-0008-0000-0100-0000EE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3" name="Text Box 6">
          <a:extLst>
            <a:ext uri="{FF2B5EF4-FFF2-40B4-BE49-F238E27FC236}">
              <a16:creationId xmlns:a16="http://schemas.microsoft.com/office/drawing/2014/main" id="{00000000-0008-0000-0100-0000EF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4" name="Text Box 6">
          <a:extLst>
            <a:ext uri="{FF2B5EF4-FFF2-40B4-BE49-F238E27FC236}">
              <a16:creationId xmlns:a16="http://schemas.microsoft.com/office/drawing/2014/main" id="{00000000-0008-0000-0100-0000F0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142</xdr:row>
      <xdr:rowOff>0</xdr:rowOff>
    </xdr:from>
    <xdr:ext cx="76200" cy="161925"/>
    <xdr:sp macro="" textlink="">
      <xdr:nvSpPr>
        <xdr:cNvPr id="1265" name="Text Box 6">
          <a:extLst>
            <a:ext uri="{FF2B5EF4-FFF2-40B4-BE49-F238E27FC236}">
              <a16:creationId xmlns:a16="http://schemas.microsoft.com/office/drawing/2014/main" id="{00000000-0008-0000-0100-0000F1040000}"/>
            </a:ext>
          </a:extLst>
        </xdr:cNvPr>
        <xdr:cNvSpPr txBox="1">
          <a:spLocks noChangeArrowheads="1"/>
        </xdr:cNvSpPr>
      </xdr:nvSpPr>
      <xdr:spPr bwMode="auto">
        <a:xfrm>
          <a:off x="1285875" y="216398475"/>
          <a:ext cx="7620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861060</xdr:colOff>
      <xdr:row>24</xdr:row>
      <xdr:rowOff>0</xdr:rowOff>
    </xdr:from>
    <xdr:to>
      <xdr:col>2</xdr:col>
      <xdr:colOff>937260</xdr:colOff>
      <xdr:row>25</xdr:row>
      <xdr:rowOff>78951</xdr:rowOff>
    </xdr:to>
    <xdr:sp macro="" textlink="">
      <xdr:nvSpPr>
        <xdr:cNvPr id="1266" name="Text Box 6">
          <a:extLst>
            <a:ext uri="{FF2B5EF4-FFF2-40B4-BE49-F238E27FC236}">
              <a16:creationId xmlns:a16="http://schemas.microsoft.com/office/drawing/2014/main" id="{00000000-0008-0000-0100-0000F2040000}"/>
            </a:ext>
          </a:extLst>
        </xdr:cNvPr>
        <xdr:cNvSpPr txBox="1">
          <a:spLocks noChangeArrowheads="1"/>
        </xdr:cNvSpPr>
      </xdr:nvSpPr>
      <xdr:spPr bwMode="auto">
        <a:xfrm>
          <a:off x="1289685" y="8134350"/>
          <a:ext cx="76200" cy="202776"/>
        </a:xfrm>
        <a:prstGeom prst="rect">
          <a:avLst/>
        </a:prstGeom>
        <a:noFill/>
        <a:ln w="9525">
          <a:noFill/>
          <a:miter lim="800000"/>
          <a:headEnd/>
          <a:tailEnd/>
        </a:ln>
      </xdr:spPr>
    </xdr:sp>
    <xdr:clientData/>
  </xdr:twoCellAnchor>
  <xdr:twoCellAnchor editAs="oneCell">
    <xdr:from>
      <xdr:col>2</xdr:col>
      <xdr:colOff>861060</xdr:colOff>
      <xdr:row>24</xdr:row>
      <xdr:rowOff>0</xdr:rowOff>
    </xdr:from>
    <xdr:to>
      <xdr:col>2</xdr:col>
      <xdr:colOff>937260</xdr:colOff>
      <xdr:row>24</xdr:row>
      <xdr:rowOff>673100</xdr:rowOff>
    </xdr:to>
    <xdr:sp macro="" textlink="">
      <xdr:nvSpPr>
        <xdr:cNvPr id="1267" name="Text Box 6">
          <a:extLst>
            <a:ext uri="{FF2B5EF4-FFF2-40B4-BE49-F238E27FC236}">
              <a16:creationId xmlns:a16="http://schemas.microsoft.com/office/drawing/2014/main" id="{00000000-0008-0000-0100-0000F3040000}"/>
            </a:ext>
          </a:extLst>
        </xdr:cNvPr>
        <xdr:cNvSpPr txBox="1">
          <a:spLocks noChangeArrowheads="1"/>
        </xdr:cNvSpPr>
      </xdr:nvSpPr>
      <xdr:spPr bwMode="auto">
        <a:xfrm>
          <a:off x="1289685" y="9001125"/>
          <a:ext cx="76200" cy="187325"/>
        </a:xfrm>
        <a:prstGeom prst="rect">
          <a:avLst/>
        </a:prstGeom>
        <a:noFill/>
        <a:ln w="9525">
          <a:noFill/>
          <a:miter lim="800000"/>
          <a:headEnd/>
          <a:tailEnd/>
        </a:ln>
      </xdr:spPr>
    </xdr:sp>
    <xdr:clientData/>
  </xdr:twoCellAnchor>
  <xdr:oneCellAnchor>
    <xdr:from>
      <xdr:col>2</xdr:col>
      <xdr:colOff>861060</xdr:colOff>
      <xdr:row>24</xdr:row>
      <xdr:rowOff>0</xdr:rowOff>
    </xdr:from>
    <xdr:ext cx="76200" cy="203835"/>
    <xdr:sp macro="" textlink="">
      <xdr:nvSpPr>
        <xdr:cNvPr id="1268" name="Text Box 6">
          <a:extLst>
            <a:ext uri="{FF2B5EF4-FFF2-40B4-BE49-F238E27FC236}">
              <a16:creationId xmlns:a16="http://schemas.microsoft.com/office/drawing/2014/main" id="{00000000-0008-0000-0100-0000F4040000}"/>
            </a:ext>
          </a:extLst>
        </xdr:cNvPr>
        <xdr:cNvSpPr txBox="1">
          <a:spLocks noChangeArrowheads="1"/>
        </xdr:cNvSpPr>
      </xdr:nvSpPr>
      <xdr:spPr bwMode="auto">
        <a:xfrm>
          <a:off x="1289685" y="9001125"/>
          <a:ext cx="76200" cy="203835"/>
        </a:xfrm>
        <a:prstGeom prst="rect">
          <a:avLst/>
        </a:prstGeom>
        <a:noFill/>
        <a:ln w="9525">
          <a:noFill/>
          <a:miter lim="800000"/>
          <a:headEnd/>
          <a:tailEnd/>
        </a:ln>
      </xdr:spPr>
    </xdr:sp>
    <xdr:clientData/>
  </xdr:oneCellAnchor>
  <xdr:twoCellAnchor editAs="oneCell">
    <xdr:from>
      <xdr:col>2</xdr:col>
      <xdr:colOff>838200</xdr:colOff>
      <xdr:row>24</xdr:row>
      <xdr:rowOff>0</xdr:rowOff>
    </xdr:from>
    <xdr:to>
      <xdr:col>2</xdr:col>
      <xdr:colOff>914400</xdr:colOff>
      <xdr:row>24</xdr:row>
      <xdr:rowOff>685800</xdr:rowOff>
    </xdr:to>
    <xdr:sp macro="" textlink="">
      <xdr:nvSpPr>
        <xdr:cNvPr id="1269" name="Text Box 6">
          <a:extLst>
            <a:ext uri="{FF2B5EF4-FFF2-40B4-BE49-F238E27FC236}">
              <a16:creationId xmlns:a16="http://schemas.microsoft.com/office/drawing/2014/main" id="{00000000-0008-0000-0100-0000F5040000}"/>
            </a:ext>
          </a:extLst>
        </xdr:cNvPr>
        <xdr:cNvSpPr txBox="1">
          <a:spLocks noChangeArrowheads="1"/>
        </xdr:cNvSpPr>
      </xdr:nvSpPr>
      <xdr:spPr bwMode="auto">
        <a:xfrm>
          <a:off x="1266825" y="90011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861060</xdr:colOff>
      <xdr:row>24</xdr:row>
      <xdr:rowOff>0</xdr:rowOff>
    </xdr:from>
    <xdr:ext cx="76200" cy="202776"/>
    <xdr:sp macro="" textlink="">
      <xdr:nvSpPr>
        <xdr:cNvPr id="1270" name="Text Box 6">
          <a:extLst>
            <a:ext uri="{FF2B5EF4-FFF2-40B4-BE49-F238E27FC236}">
              <a16:creationId xmlns:a16="http://schemas.microsoft.com/office/drawing/2014/main" id="{00000000-0008-0000-0100-0000F6040000}"/>
            </a:ext>
          </a:extLst>
        </xdr:cNvPr>
        <xdr:cNvSpPr txBox="1">
          <a:spLocks noChangeArrowheads="1"/>
        </xdr:cNvSpPr>
      </xdr:nvSpPr>
      <xdr:spPr bwMode="auto">
        <a:xfrm>
          <a:off x="1289685" y="8134350"/>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87325"/>
    <xdr:sp macro="" textlink="">
      <xdr:nvSpPr>
        <xdr:cNvPr id="1271" name="Text Box 6">
          <a:extLst>
            <a:ext uri="{FF2B5EF4-FFF2-40B4-BE49-F238E27FC236}">
              <a16:creationId xmlns:a16="http://schemas.microsoft.com/office/drawing/2014/main" id="{00000000-0008-0000-0100-0000F7040000}"/>
            </a:ext>
          </a:extLst>
        </xdr:cNvPr>
        <xdr:cNvSpPr txBox="1">
          <a:spLocks noChangeArrowheads="1"/>
        </xdr:cNvSpPr>
      </xdr:nvSpPr>
      <xdr:spPr bwMode="auto">
        <a:xfrm>
          <a:off x="1289685" y="8134350"/>
          <a:ext cx="76200" cy="187325"/>
        </a:xfrm>
        <a:prstGeom prst="rect">
          <a:avLst/>
        </a:prstGeom>
        <a:noFill/>
        <a:ln w="9525">
          <a:noFill/>
          <a:miter lim="800000"/>
          <a:headEnd/>
          <a:tailEnd/>
        </a:ln>
      </xdr:spPr>
    </xdr:sp>
    <xdr:clientData/>
  </xdr:oneCellAnchor>
  <xdr:oneCellAnchor>
    <xdr:from>
      <xdr:col>2</xdr:col>
      <xdr:colOff>861060</xdr:colOff>
      <xdr:row>24</xdr:row>
      <xdr:rowOff>0</xdr:rowOff>
    </xdr:from>
    <xdr:ext cx="76200" cy="203835"/>
    <xdr:sp macro="" textlink="">
      <xdr:nvSpPr>
        <xdr:cNvPr id="1272" name="Text Box 6">
          <a:extLst>
            <a:ext uri="{FF2B5EF4-FFF2-40B4-BE49-F238E27FC236}">
              <a16:creationId xmlns:a16="http://schemas.microsoft.com/office/drawing/2014/main" id="{00000000-0008-0000-0100-0000F8040000}"/>
            </a:ext>
          </a:extLst>
        </xdr:cNvPr>
        <xdr:cNvSpPr txBox="1">
          <a:spLocks noChangeArrowheads="1"/>
        </xdr:cNvSpPr>
      </xdr:nvSpPr>
      <xdr:spPr bwMode="auto">
        <a:xfrm>
          <a:off x="1289685" y="8134350"/>
          <a:ext cx="76200" cy="203835"/>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273" name="Text Box 6">
          <a:extLst>
            <a:ext uri="{FF2B5EF4-FFF2-40B4-BE49-F238E27FC236}">
              <a16:creationId xmlns:a16="http://schemas.microsoft.com/office/drawing/2014/main" id="{00000000-0008-0000-0100-0000F904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24</xdr:row>
      <xdr:rowOff>0</xdr:rowOff>
    </xdr:from>
    <xdr:ext cx="76200" cy="202776"/>
    <xdr:sp macro="" textlink="">
      <xdr:nvSpPr>
        <xdr:cNvPr id="1274" name="Text Box 6">
          <a:extLst>
            <a:ext uri="{FF2B5EF4-FFF2-40B4-BE49-F238E27FC236}">
              <a16:creationId xmlns:a16="http://schemas.microsoft.com/office/drawing/2014/main" id="{00000000-0008-0000-0100-0000FA040000}"/>
            </a:ext>
          </a:extLst>
        </xdr:cNvPr>
        <xdr:cNvSpPr txBox="1">
          <a:spLocks noChangeArrowheads="1"/>
        </xdr:cNvSpPr>
      </xdr:nvSpPr>
      <xdr:spPr bwMode="auto">
        <a:xfrm>
          <a:off x="1289685" y="8134350"/>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6"/>
    <xdr:sp macro="" textlink="">
      <xdr:nvSpPr>
        <xdr:cNvPr id="1275" name="Text Box 6">
          <a:extLst>
            <a:ext uri="{FF2B5EF4-FFF2-40B4-BE49-F238E27FC236}">
              <a16:creationId xmlns:a16="http://schemas.microsoft.com/office/drawing/2014/main" id="{00000000-0008-0000-0100-0000FB040000}"/>
            </a:ext>
          </a:extLst>
        </xdr:cNvPr>
        <xdr:cNvSpPr txBox="1">
          <a:spLocks noChangeArrowheads="1"/>
        </xdr:cNvSpPr>
      </xdr:nvSpPr>
      <xdr:spPr bwMode="auto">
        <a:xfrm>
          <a:off x="1289685" y="8134350"/>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95157"/>
    <xdr:sp macro="" textlink="">
      <xdr:nvSpPr>
        <xdr:cNvPr id="1276" name="Text Box 6">
          <a:extLst>
            <a:ext uri="{FF2B5EF4-FFF2-40B4-BE49-F238E27FC236}">
              <a16:creationId xmlns:a16="http://schemas.microsoft.com/office/drawing/2014/main" id="{00000000-0008-0000-0100-0000FC040000}"/>
            </a:ext>
          </a:extLst>
        </xdr:cNvPr>
        <xdr:cNvSpPr txBox="1">
          <a:spLocks noChangeArrowheads="1"/>
        </xdr:cNvSpPr>
      </xdr:nvSpPr>
      <xdr:spPr bwMode="auto">
        <a:xfrm>
          <a:off x="1289685" y="8134350"/>
          <a:ext cx="76200" cy="19515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6"/>
    <xdr:sp macro="" textlink="">
      <xdr:nvSpPr>
        <xdr:cNvPr id="1277" name="Text Box 6">
          <a:extLst>
            <a:ext uri="{FF2B5EF4-FFF2-40B4-BE49-F238E27FC236}">
              <a16:creationId xmlns:a16="http://schemas.microsoft.com/office/drawing/2014/main" id="{00000000-0008-0000-0100-0000FD040000}"/>
            </a:ext>
          </a:extLst>
        </xdr:cNvPr>
        <xdr:cNvSpPr txBox="1">
          <a:spLocks noChangeArrowheads="1"/>
        </xdr:cNvSpPr>
      </xdr:nvSpPr>
      <xdr:spPr bwMode="auto">
        <a:xfrm>
          <a:off x="1289685" y="8134350"/>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78" name="Text Box 6">
          <a:extLst>
            <a:ext uri="{FF2B5EF4-FFF2-40B4-BE49-F238E27FC236}">
              <a16:creationId xmlns:a16="http://schemas.microsoft.com/office/drawing/2014/main" id="{00000000-0008-0000-0100-0000FE04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79" name="Text Box 6">
          <a:extLst>
            <a:ext uri="{FF2B5EF4-FFF2-40B4-BE49-F238E27FC236}">
              <a16:creationId xmlns:a16="http://schemas.microsoft.com/office/drawing/2014/main" id="{00000000-0008-0000-0100-0000FF04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80" name="Text Box 6">
          <a:extLst>
            <a:ext uri="{FF2B5EF4-FFF2-40B4-BE49-F238E27FC236}">
              <a16:creationId xmlns:a16="http://schemas.microsoft.com/office/drawing/2014/main" id="{00000000-0008-0000-0100-000000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7082"/>
    <xdr:sp macro="" textlink="">
      <xdr:nvSpPr>
        <xdr:cNvPr id="1281" name="Text Box 6">
          <a:extLst>
            <a:ext uri="{FF2B5EF4-FFF2-40B4-BE49-F238E27FC236}">
              <a16:creationId xmlns:a16="http://schemas.microsoft.com/office/drawing/2014/main" id="{00000000-0008-0000-0100-000001050000}"/>
            </a:ext>
          </a:extLst>
        </xdr:cNvPr>
        <xdr:cNvSpPr txBox="1">
          <a:spLocks noChangeArrowheads="1"/>
        </xdr:cNvSpPr>
      </xdr:nvSpPr>
      <xdr:spPr bwMode="auto">
        <a:xfrm>
          <a:off x="1289685" y="8134350"/>
          <a:ext cx="76200" cy="197082"/>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82" name="Text Box 6">
          <a:extLst>
            <a:ext uri="{FF2B5EF4-FFF2-40B4-BE49-F238E27FC236}">
              <a16:creationId xmlns:a16="http://schemas.microsoft.com/office/drawing/2014/main" id="{00000000-0008-0000-0100-000002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83" name="Text Box 6">
          <a:extLst>
            <a:ext uri="{FF2B5EF4-FFF2-40B4-BE49-F238E27FC236}">
              <a16:creationId xmlns:a16="http://schemas.microsoft.com/office/drawing/2014/main" id="{00000000-0008-0000-0100-000003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84" name="Text Box 6">
          <a:extLst>
            <a:ext uri="{FF2B5EF4-FFF2-40B4-BE49-F238E27FC236}">
              <a16:creationId xmlns:a16="http://schemas.microsoft.com/office/drawing/2014/main" id="{00000000-0008-0000-0100-000004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85" name="Text Box 6">
          <a:extLst>
            <a:ext uri="{FF2B5EF4-FFF2-40B4-BE49-F238E27FC236}">
              <a16:creationId xmlns:a16="http://schemas.microsoft.com/office/drawing/2014/main" id="{00000000-0008-0000-0100-000005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86" name="Text Box 6">
          <a:extLst>
            <a:ext uri="{FF2B5EF4-FFF2-40B4-BE49-F238E27FC236}">
              <a16:creationId xmlns:a16="http://schemas.microsoft.com/office/drawing/2014/main" id="{00000000-0008-0000-0100-000006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87" name="Text Box 6">
          <a:extLst>
            <a:ext uri="{FF2B5EF4-FFF2-40B4-BE49-F238E27FC236}">
              <a16:creationId xmlns:a16="http://schemas.microsoft.com/office/drawing/2014/main" id="{00000000-0008-0000-0100-000007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6216"/>
    <xdr:sp macro="" textlink="">
      <xdr:nvSpPr>
        <xdr:cNvPr id="1288" name="Text Box 6">
          <a:extLst>
            <a:ext uri="{FF2B5EF4-FFF2-40B4-BE49-F238E27FC236}">
              <a16:creationId xmlns:a16="http://schemas.microsoft.com/office/drawing/2014/main" id="{00000000-0008-0000-0100-000008050000}"/>
            </a:ext>
          </a:extLst>
        </xdr:cNvPr>
        <xdr:cNvSpPr txBox="1">
          <a:spLocks noChangeArrowheads="1"/>
        </xdr:cNvSpPr>
      </xdr:nvSpPr>
      <xdr:spPr bwMode="auto">
        <a:xfrm>
          <a:off x="1289685" y="8134350"/>
          <a:ext cx="76200" cy="196216"/>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289" name="Text Box 6">
          <a:extLst>
            <a:ext uri="{FF2B5EF4-FFF2-40B4-BE49-F238E27FC236}">
              <a16:creationId xmlns:a16="http://schemas.microsoft.com/office/drawing/2014/main" id="{00000000-0008-0000-0100-000009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290" name="Text Box 6">
          <a:extLst>
            <a:ext uri="{FF2B5EF4-FFF2-40B4-BE49-F238E27FC236}">
              <a16:creationId xmlns:a16="http://schemas.microsoft.com/office/drawing/2014/main" id="{00000000-0008-0000-0100-00000A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24</xdr:row>
      <xdr:rowOff>0</xdr:rowOff>
    </xdr:from>
    <xdr:ext cx="76200" cy="195157"/>
    <xdr:sp macro="" textlink="">
      <xdr:nvSpPr>
        <xdr:cNvPr id="1291" name="Text Box 6">
          <a:extLst>
            <a:ext uri="{FF2B5EF4-FFF2-40B4-BE49-F238E27FC236}">
              <a16:creationId xmlns:a16="http://schemas.microsoft.com/office/drawing/2014/main" id="{00000000-0008-0000-0100-00000B050000}"/>
            </a:ext>
          </a:extLst>
        </xdr:cNvPr>
        <xdr:cNvSpPr txBox="1">
          <a:spLocks noChangeArrowheads="1"/>
        </xdr:cNvSpPr>
      </xdr:nvSpPr>
      <xdr:spPr bwMode="auto">
        <a:xfrm>
          <a:off x="1289685" y="8134350"/>
          <a:ext cx="76200" cy="195157"/>
        </a:xfrm>
        <a:prstGeom prst="rect">
          <a:avLst/>
        </a:prstGeom>
        <a:noFill/>
        <a:ln w="9525">
          <a:noFill/>
          <a:miter lim="800000"/>
          <a:headEnd/>
          <a:tailEnd/>
        </a:ln>
      </xdr:spPr>
    </xdr:sp>
    <xdr:clientData/>
  </xdr:oneCellAnchor>
  <xdr:oneCellAnchor>
    <xdr:from>
      <xdr:col>2</xdr:col>
      <xdr:colOff>861060</xdr:colOff>
      <xdr:row>24</xdr:row>
      <xdr:rowOff>0</xdr:rowOff>
    </xdr:from>
    <xdr:ext cx="76200" cy="197082"/>
    <xdr:sp macro="" textlink="">
      <xdr:nvSpPr>
        <xdr:cNvPr id="1292" name="Text Box 6">
          <a:extLst>
            <a:ext uri="{FF2B5EF4-FFF2-40B4-BE49-F238E27FC236}">
              <a16:creationId xmlns:a16="http://schemas.microsoft.com/office/drawing/2014/main" id="{00000000-0008-0000-0100-00000C050000}"/>
            </a:ext>
          </a:extLst>
        </xdr:cNvPr>
        <xdr:cNvSpPr txBox="1">
          <a:spLocks noChangeArrowheads="1"/>
        </xdr:cNvSpPr>
      </xdr:nvSpPr>
      <xdr:spPr bwMode="auto">
        <a:xfrm>
          <a:off x="1289685" y="8134350"/>
          <a:ext cx="76200" cy="197082"/>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93" name="Text Box 6">
          <a:extLst>
            <a:ext uri="{FF2B5EF4-FFF2-40B4-BE49-F238E27FC236}">
              <a16:creationId xmlns:a16="http://schemas.microsoft.com/office/drawing/2014/main" id="{00000000-0008-0000-0100-00000D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94" name="Text Box 6">
          <a:extLst>
            <a:ext uri="{FF2B5EF4-FFF2-40B4-BE49-F238E27FC236}">
              <a16:creationId xmlns:a16="http://schemas.microsoft.com/office/drawing/2014/main" id="{00000000-0008-0000-0100-00000E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295" name="Text Box 6">
          <a:extLst>
            <a:ext uri="{FF2B5EF4-FFF2-40B4-BE49-F238E27FC236}">
              <a16:creationId xmlns:a16="http://schemas.microsoft.com/office/drawing/2014/main" id="{00000000-0008-0000-0100-00000F050000}"/>
            </a:ext>
          </a:extLst>
        </xdr:cNvPr>
        <xdr:cNvSpPr txBox="1">
          <a:spLocks noChangeArrowheads="1"/>
        </xdr:cNvSpPr>
      </xdr:nvSpPr>
      <xdr:spPr bwMode="auto">
        <a:xfrm>
          <a:off x="1289685" y="8134350"/>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96" name="Text Box 6">
          <a:extLst>
            <a:ext uri="{FF2B5EF4-FFF2-40B4-BE49-F238E27FC236}">
              <a16:creationId xmlns:a16="http://schemas.microsoft.com/office/drawing/2014/main" id="{00000000-0008-0000-0100-000010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97" name="Text Box 6">
          <a:extLst>
            <a:ext uri="{FF2B5EF4-FFF2-40B4-BE49-F238E27FC236}">
              <a16:creationId xmlns:a16="http://schemas.microsoft.com/office/drawing/2014/main" id="{00000000-0008-0000-0100-000011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298" name="Text Box 6">
          <a:extLst>
            <a:ext uri="{FF2B5EF4-FFF2-40B4-BE49-F238E27FC236}">
              <a16:creationId xmlns:a16="http://schemas.microsoft.com/office/drawing/2014/main" id="{00000000-0008-0000-0100-000012050000}"/>
            </a:ext>
          </a:extLst>
        </xdr:cNvPr>
        <xdr:cNvSpPr txBox="1">
          <a:spLocks noChangeArrowheads="1"/>
        </xdr:cNvSpPr>
      </xdr:nvSpPr>
      <xdr:spPr bwMode="auto">
        <a:xfrm>
          <a:off x="1289685" y="8134350"/>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6216"/>
    <xdr:sp macro="" textlink="">
      <xdr:nvSpPr>
        <xdr:cNvPr id="1299" name="Text Box 6">
          <a:extLst>
            <a:ext uri="{FF2B5EF4-FFF2-40B4-BE49-F238E27FC236}">
              <a16:creationId xmlns:a16="http://schemas.microsoft.com/office/drawing/2014/main" id="{00000000-0008-0000-0100-000013050000}"/>
            </a:ext>
          </a:extLst>
        </xdr:cNvPr>
        <xdr:cNvSpPr txBox="1">
          <a:spLocks noChangeArrowheads="1"/>
        </xdr:cNvSpPr>
      </xdr:nvSpPr>
      <xdr:spPr bwMode="auto">
        <a:xfrm>
          <a:off x="1289685" y="8134350"/>
          <a:ext cx="76200" cy="196216"/>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300" name="Text Box 6">
          <a:extLst>
            <a:ext uri="{FF2B5EF4-FFF2-40B4-BE49-F238E27FC236}">
              <a16:creationId xmlns:a16="http://schemas.microsoft.com/office/drawing/2014/main" id="{00000000-0008-0000-0100-000014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01" name="Text Box 6">
          <a:extLst>
            <a:ext uri="{FF2B5EF4-FFF2-40B4-BE49-F238E27FC236}">
              <a16:creationId xmlns:a16="http://schemas.microsoft.com/office/drawing/2014/main" id="{00000000-0008-0000-0100-000015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02" name="Text Box 6">
          <a:extLst>
            <a:ext uri="{FF2B5EF4-FFF2-40B4-BE49-F238E27FC236}">
              <a16:creationId xmlns:a16="http://schemas.microsoft.com/office/drawing/2014/main" id="{00000000-0008-0000-0100-000016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03" name="Text Box 6">
          <a:extLst>
            <a:ext uri="{FF2B5EF4-FFF2-40B4-BE49-F238E27FC236}">
              <a16:creationId xmlns:a16="http://schemas.microsoft.com/office/drawing/2014/main" id="{00000000-0008-0000-0100-000017050000}"/>
            </a:ext>
          </a:extLst>
        </xdr:cNvPr>
        <xdr:cNvSpPr txBox="1">
          <a:spLocks noChangeArrowheads="1"/>
        </xdr:cNvSpPr>
      </xdr:nvSpPr>
      <xdr:spPr bwMode="auto">
        <a:xfrm>
          <a:off x="1266825" y="81343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24</xdr:row>
      <xdr:rowOff>0</xdr:rowOff>
    </xdr:from>
    <xdr:ext cx="76200" cy="888576"/>
    <xdr:sp macro="" textlink="">
      <xdr:nvSpPr>
        <xdr:cNvPr id="1304" name="Text Box 6">
          <a:extLst>
            <a:ext uri="{FF2B5EF4-FFF2-40B4-BE49-F238E27FC236}">
              <a16:creationId xmlns:a16="http://schemas.microsoft.com/office/drawing/2014/main" id="{00000000-0008-0000-0100-000018050000}"/>
            </a:ext>
          </a:extLst>
        </xdr:cNvPr>
        <xdr:cNvSpPr txBox="1">
          <a:spLocks noChangeArrowheads="1"/>
        </xdr:cNvSpPr>
      </xdr:nvSpPr>
      <xdr:spPr bwMode="auto">
        <a:xfrm>
          <a:off x="1308735" y="16030575"/>
          <a:ext cx="76200" cy="888576"/>
        </a:xfrm>
        <a:prstGeom prst="rect">
          <a:avLst/>
        </a:prstGeom>
        <a:noFill/>
        <a:ln w="9525">
          <a:noFill/>
          <a:miter lim="800000"/>
          <a:headEnd/>
          <a:tailEnd/>
        </a:ln>
      </xdr:spPr>
    </xdr:sp>
    <xdr:clientData/>
  </xdr:oneCellAnchor>
  <xdr:oneCellAnchor>
    <xdr:from>
      <xdr:col>2</xdr:col>
      <xdr:colOff>861060</xdr:colOff>
      <xdr:row>24</xdr:row>
      <xdr:rowOff>0</xdr:rowOff>
    </xdr:from>
    <xdr:ext cx="76200" cy="203835"/>
    <xdr:sp macro="" textlink="">
      <xdr:nvSpPr>
        <xdr:cNvPr id="1305" name="Text Box 6">
          <a:extLst>
            <a:ext uri="{FF2B5EF4-FFF2-40B4-BE49-F238E27FC236}">
              <a16:creationId xmlns:a16="http://schemas.microsoft.com/office/drawing/2014/main" id="{00000000-0008-0000-0100-000019050000}"/>
            </a:ext>
          </a:extLst>
        </xdr:cNvPr>
        <xdr:cNvSpPr txBox="1">
          <a:spLocks noChangeArrowheads="1"/>
        </xdr:cNvSpPr>
      </xdr:nvSpPr>
      <xdr:spPr bwMode="auto">
        <a:xfrm>
          <a:off x="1308735" y="16868775"/>
          <a:ext cx="76200" cy="203835"/>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6"/>
    <xdr:sp macro="" textlink="">
      <xdr:nvSpPr>
        <xdr:cNvPr id="1306" name="Text Box 6">
          <a:extLst>
            <a:ext uri="{FF2B5EF4-FFF2-40B4-BE49-F238E27FC236}">
              <a16:creationId xmlns:a16="http://schemas.microsoft.com/office/drawing/2014/main" id="{00000000-0008-0000-0100-00001A050000}"/>
            </a:ext>
          </a:extLst>
        </xdr:cNvPr>
        <xdr:cNvSpPr txBox="1">
          <a:spLocks noChangeArrowheads="1"/>
        </xdr:cNvSpPr>
      </xdr:nvSpPr>
      <xdr:spPr bwMode="auto">
        <a:xfrm>
          <a:off x="1308735" y="16030575"/>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87325"/>
    <xdr:sp macro="" textlink="">
      <xdr:nvSpPr>
        <xdr:cNvPr id="1307" name="Text Box 6">
          <a:extLst>
            <a:ext uri="{FF2B5EF4-FFF2-40B4-BE49-F238E27FC236}">
              <a16:creationId xmlns:a16="http://schemas.microsoft.com/office/drawing/2014/main" id="{00000000-0008-0000-0100-00001B050000}"/>
            </a:ext>
          </a:extLst>
        </xdr:cNvPr>
        <xdr:cNvSpPr txBox="1">
          <a:spLocks noChangeArrowheads="1"/>
        </xdr:cNvSpPr>
      </xdr:nvSpPr>
      <xdr:spPr bwMode="auto">
        <a:xfrm>
          <a:off x="1308735" y="16030575"/>
          <a:ext cx="76200" cy="187325"/>
        </a:xfrm>
        <a:prstGeom prst="rect">
          <a:avLst/>
        </a:prstGeom>
        <a:noFill/>
        <a:ln w="9525">
          <a:noFill/>
          <a:miter lim="800000"/>
          <a:headEnd/>
          <a:tailEnd/>
        </a:ln>
      </xdr:spPr>
    </xdr:sp>
    <xdr:clientData/>
  </xdr:oneCellAnchor>
  <xdr:oneCellAnchor>
    <xdr:from>
      <xdr:col>2</xdr:col>
      <xdr:colOff>861060</xdr:colOff>
      <xdr:row>24</xdr:row>
      <xdr:rowOff>0</xdr:rowOff>
    </xdr:from>
    <xdr:ext cx="76200" cy="203835"/>
    <xdr:sp macro="" textlink="">
      <xdr:nvSpPr>
        <xdr:cNvPr id="1308" name="Text Box 6">
          <a:extLst>
            <a:ext uri="{FF2B5EF4-FFF2-40B4-BE49-F238E27FC236}">
              <a16:creationId xmlns:a16="http://schemas.microsoft.com/office/drawing/2014/main" id="{00000000-0008-0000-0100-00001C050000}"/>
            </a:ext>
          </a:extLst>
        </xdr:cNvPr>
        <xdr:cNvSpPr txBox="1">
          <a:spLocks noChangeArrowheads="1"/>
        </xdr:cNvSpPr>
      </xdr:nvSpPr>
      <xdr:spPr bwMode="auto">
        <a:xfrm>
          <a:off x="1308735" y="16030575"/>
          <a:ext cx="76200" cy="203835"/>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309" name="Text Box 6">
          <a:extLst>
            <a:ext uri="{FF2B5EF4-FFF2-40B4-BE49-F238E27FC236}">
              <a16:creationId xmlns:a16="http://schemas.microsoft.com/office/drawing/2014/main" id="{00000000-0008-0000-0100-00001D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24</xdr:row>
      <xdr:rowOff>0</xdr:rowOff>
    </xdr:from>
    <xdr:ext cx="76200" cy="202776"/>
    <xdr:sp macro="" textlink="">
      <xdr:nvSpPr>
        <xdr:cNvPr id="1310" name="Text Box 6">
          <a:extLst>
            <a:ext uri="{FF2B5EF4-FFF2-40B4-BE49-F238E27FC236}">
              <a16:creationId xmlns:a16="http://schemas.microsoft.com/office/drawing/2014/main" id="{00000000-0008-0000-0100-00001E050000}"/>
            </a:ext>
          </a:extLst>
        </xdr:cNvPr>
        <xdr:cNvSpPr txBox="1">
          <a:spLocks noChangeArrowheads="1"/>
        </xdr:cNvSpPr>
      </xdr:nvSpPr>
      <xdr:spPr bwMode="auto">
        <a:xfrm>
          <a:off x="1308735" y="16030575"/>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6"/>
    <xdr:sp macro="" textlink="">
      <xdr:nvSpPr>
        <xdr:cNvPr id="1311" name="Text Box 6">
          <a:extLst>
            <a:ext uri="{FF2B5EF4-FFF2-40B4-BE49-F238E27FC236}">
              <a16:creationId xmlns:a16="http://schemas.microsoft.com/office/drawing/2014/main" id="{00000000-0008-0000-0100-00001F050000}"/>
            </a:ext>
          </a:extLst>
        </xdr:cNvPr>
        <xdr:cNvSpPr txBox="1">
          <a:spLocks noChangeArrowheads="1"/>
        </xdr:cNvSpPr>
      </xdr:nvSpPr>
      <xdr:spPr bwMode="auto">
        <a:xfrm>
          <a:off x="1308735" y="16030575"/>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95157"/>
    <xdr:sp macro="" textlink="">
      <xdr:nvSpPr>
        <xdr:cNvPr id="1312" name="Text Box 6">
          <a:extLst>
            <a:ext uri="{FF2B5EF4-FFF2-40B4-BE49-F238E27FC236}">
              <a16:creationId xmlns:a16="http://schemas.microsoft.com/office/drawing/2014/main" id="{00000000-0008-0000-0100-000020050000}"/>
            </a:ext>
          </a:extLst>
        </xdr:cNvPr>
        <xdr:cNvSpPr txBox="1">
          <a:spLocks noChangeArrowheads="1"/>
        </xdr:cNvSpPr>
      </xdr:nvSpPr>
      <xdr:spPr bwMode="auto">
        <a:xfrm>
          <a:off x="1308735" y="16030575"/>
          <a:ext cx="76200" cy="19515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6"/>
    <xdr:sp macro="" textlink="">
      <xdr:nvSpPr>
        <xdr:cNvPr id="1313" name="Text Box 6">
          <a:extLst>
            <a:ext uri="{FF2B5EF4-FFF2-40B4-BE49-F238E27FC236}">
              <a16:creationId xmlns:a16="http://schemas.microsoft.com/office/drawing/2014/main" id="{00000000-0008-0000-0100-000021050000}"/>
            </a:ext>
          </a:extLst>
        </xdr:cNvPr>
        <xdr:cNvSpPr txBox="1">
          <a:spLocks noChangeArrowheads="1"/>
        </xdr:cNvSpPr>
      </xdr:nvSpPr>
      <xdr:spPr bwMode="auto">
        <a:xfrm>
          <a:off x="1308735" y="16030575"/>
          <a:ext cx="76200" cy="202776"/>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14" name="Text Box 6">
          <a:extLst>
            <a:ext uri="{FF2B5EF4-FFF2-40B4-BE49-F238E27FC236}">
              <a16:creationId xmlns:a16="http://schemas.microsoft.com/office/drawing/2014/main" id="{00000000-0008-0000-0100-000022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15" name="Text Box 6">
          <a:extLst>
            <a:ext uri="{FF2B5EF4-FFF2-40B4-BE49-F238E27FC236}">
              <a16:creationId xmlns:a16="http://schemas.microsoft.com/office/drawing/2014/main" id="{00000000-0008-0000-0100-000023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16" name="Text Box 6">
          <a:extLst>
            <a:ext uri="{FF2B5EF4-FFF2-40B4-BE49-F238E27FC236}">
              <a16:creationId xmlns:a16="http://schemas.microsoft.com/office/drawing/2014/main" id="{00000000-0008-0000-0100-000024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7082"/>
    <xdr:sp macro="" textlink="">
      <xdr:nvSpPr>
        <xdr:cNvPr id="1317" name="Text Box 6">
          <a:extLst>
            <a:ext uri="{FF2B5EF4-FFF2-40B4-BE49-F238E27FC236}">
              <a16:creationId xmlns:a16="http://schemas.microsoft.com/office/drawing/2014/main" id="{00000000-0008-0000-0100-000025050000}"/>
            </a:ext>
          </a:extLst>
        </xdr:cNvPr>
        <xdr:cNvSpPr txBox="1">
          <a:spLocks noChangeArrowheads="1"/>
        </xdr:cNvSpPr>
      </xdr:nvSpPr>
      <xdr:spPr bwMode="auto">
        <a:xfrm>
          <a:off x="1308735" y="16030575"/>
          <a:ext cx="76200" cy="197082"/>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18" name="Text Box 6">
          <a:extLst>
            <a:ext uri="{FF2B5EF4-FFF2-40B4-BE49-F238E27FC236}">
              <a16:creationId xmlns:a16="http://schemas.microsoft.com/office/drawing/2014/main" id="{00000000-0008-0000-0100-000026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19" name="Text Box 6">
          <a:extLst>
            <a:ext uri="{FF2B5EF4-FFF2-40B4-BE49-F238E27FC236}">
              <a16:creationId xmlns:a16="http://schemas.microsoft.com/office/drawing/2014/main" id="{00000000-0008-0000-0100-000027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20" name="Text Box 6">
          <a:extLst>
            <a:ext uri="{FF2B5EF4-FFF2-40B4-BE49-F238E27FC236}">
              <a16:creationId xmlns:a16="http://schemas.microsoft.com/office/drawing/2014/main" id="{00000000-0008-0000-0100-000028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21" name="Text Box 6">
          <a:extLst>
            <a:ext uri="{FF2B5EF4-FFF2-40B4-BE49-F238E27FC236}">
              <a16:creationId xmlns:a16="http://schemas.microsoft.com/office/drawing/2014/main" id="{00000000-0008-0000-0100-000029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22" name="Text Box 6">
          <a:extLst>
            <a:ext uri="{FF2B5EF4-FFF2-40B4-BE49-F238E27FC236}">
              <a16:creationId xmlns:a16="http://schemas.microsoft.com/office/drawing/2014/main" id="{00000000-0008-0000-0100-00002A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23" name="Text Box 6">
          <a:extLst>
            <a:ext uri="{FF2B5EF4-FFF2-40B4-BE49-F238E27FC236}">
              <a16:creationId xmlns:a16="http://schemas.microsoft.com/office/drawing/2014/main" id="{00000000-0008-0000-0100-00002B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6216"/>
    <xdr:sp macro="" textlink="">
      <xdr:nvSpPr>
        <xdr:cNvPr id="1324" name="Text Box 6">
          <a:extLst>
            <a:ext uri="{FF2B5EF4-FFF2-40B4-BE49-F238E27FC236}">
              <a16:creationId xmlns:a16="http://schemas.microsoft.com/office/drawing/2014/main" id="{00000000-0008-0000-0100-00002C050000}"/>
            </a:ext>
          </a:extLst>
        </xdr:cNvPr>
        <xdr:cNvSpPr txBox="1">
          <a:spLocks noChangeArrowheads="1"/>
        </xdr:cNvSpPr>
      </xdr:nvSpPr>
      <xdr:spPr bwMode="auto">
        <a:xfrm>
          <a:off x="1308735" y="16030575"/>
          <a:ext cx="76200" cy="196216"/>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325" name="Text Box 6">
          <a:extLst>
            <a:ext uri="{FF2B5EF4-FFF2-40B4-BE49-F238E27FC236}">
              <a16:creationId xmlns:a16="http://schemas.microsoft.com/office/drawing/2014/main" id="{00000000-0008-0000-0100-00002D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26" name="Text Box 6">
          <a:extLst>
            <a:ext uri="{FF2B5EF4-FFF2-40B4-BE49-F238E27FC236}">
              <a16:creationId xmlns:a16="http://schemas.microsoft.com/office/drawing/2014/main" id="{00000000-0008-0000-0100-00002E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24</xdr:row>
      <xdr:rowOff>0</xdr:rowOff>
    </xdr:from>
    <xdr:ext cx="76200" cy="195157"/>
    <xdr:sp macro="" textlink="">
      <xdr:nvSpPr>
        <xdr:cNvPr id="1327" name="Text Box 6">
          <a:extLst>
            <a:ext uri="{FF2B5EF4-FFF2-40B4-BE49-F238E27FC236}">
              <a16:creationId xmlns:a16="http://schemas.microsoft.com/office/drawing/2014/main" id="{00000000-0008-0000-0100-00002F050000}"/>
            </a:ext>
          </a:extLst>
        </xdr:cNvPr>
        <xdr:cNvSpPr txBox="1">
          <a:spLocks noChangeArrowheads="1"/>
        </xdr:cNvSpPr>
      </xdr:nvSpPr>
      <xdr:spPr bwMode="auto">
        <a:xfrm>
          <a:off x="1308735" y="16030575"/>
          <a:ext cx="76200" cy="195157"/>
        </a:xfrm>
        <a:prstGeom prst="rect">
          <a:avLst/>
        </a:prstGeom>
        <a:noFill/>
        <a:ln w="9525">
          <a:noFill/>
          <a:miter lim="800000"/>
          <a:headEnd/>
          <a:tailEnd/>
        </a:ln>
      </xdr:spPr>
    </xdr:sp>
    <xdr:clientData/>
  </xdr:oneCellAnchor>
  <xdr:oneCellAnchor>
    <xdr:from>
      <xdr:col>2</xdr:col>
      <xdr:colOff>861060</xdr:colOff>
      <xdr:row>24</xdr:row>
      <xdr:rowOff>0</xdr:rowOff>
    </xdr:from>
    <xdr:ext cx="76200" cy="197082"/>
    <xdr:sp macro="" textlink="">
      <xdr:nvSpPr>
        <xdr:cNvPr id="1328" name="Text Box 6">
          <a:extLst>
            <a:ext uri="{FF2B5EF4-FFF2-40B4-BE49-F238E27FC236}">
              <a16:creationId xmlns:a16="http://schemas.microsoft.com/office/drawing/2014/main" id="{00000000-0008-0000-0100-000030050000}"/>
            </a:ext>
          </a:extLst>
        </xdr:cNvPr>
        <xdr:cNvSpPr txBox="1">
          <a:spLocks noChangeArrowheads="1"/>
        </xdr:cNvSpPr>
      </xdr:nvSpPr>
      <xdr:spPr bwMode="auto">
        <a:xfrm>
          <a:off x="1308735" y="16030575"/>
          <a:ext cx="76200" cy="197082"/>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29" name="Text Box 6">
          <a:extLst>
            <a:ext uri="{FF2B5EF4-FFF2-40B4-BE49-F238E27FC236}">
              <a16:creationId xmlns:a16="http://schemas.microsoft.com/office/drawing/2014/main" id="{00000000-0008-0000-0100-000031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30" name="Text Box 6">
          <a:extLst>
            <a:ext uri="{FF2B5EF4-FFF2-40B4-BE49-F238E27FC236}">
              <a16:creationId xmlns:a16="http://schemas.microsoft.com/office/drawing/2014/main" id="{00000000-0008-0000-0100-000032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202777"/>
    <xdr:sp macro="" textlink="">
      <xdr:nvSpPr>
        <xdr:cNvPr id="1331" name="Text Box 6">
          <a:extLst>
            <a:ext uri="{FF2B5EF4-FFF2-40B4-BE49-F238E27FC236}">
              <a16:creationId xmlns:a16="http://schemas.microsoft.com/office/drawing/2014/main" id="{00000000-0008-0000-0100-000033050000}"/>
            </a:ext>
          </a:extLst>
        </xdr:cNvPr>
        <xdr:cNvSpPr txBox="1">
          <a:spLocks noChangeArrowheads="1"/>
        </xdr:cNvSpPr>
      </xdr:nvSpPr>
      <xdr:spPr bwMode="auto">
        <a:xfrm>
          <a:off x="1308735" y="16030575"/>
          <a:ext cx="76200" cy="202777"/>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32" name="Text Box 6">
          <a:extLst>
            <a:ext uri="{FF2B5EF4-FFF2-40B4-BE49-F238E27FC236}">
              <a16:creationId xmlns:a16="http://schemas.microsoft.com/office/drawing/2014/main" id="{00000000-0008-0000-0100-000034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33" name="Text Box 6">
          <a:extLst>
            <a:ext uri="{FF2B5EF4-FFF2-40B4-BE49-F238E27FC236}">
              <a16:creationId xmlns:a16="http://schemas.microsoft.com/office/drawing/2014/main" id="{00000000-0008-0000-0100-000035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67640"/>
    <xdr:sp macro="" textlink="">
      <xdr:nvSpPr>
        <xdr:cNvPr id="1334" name="Text Box 6">
          <a:extLst>
            <a:ext uri="{FF2B5EF4-FFF2-40B4-BE49-F238E27FC236}">
              <a16:creationId xmlns:a16="http://schemas.microsoft.com/office/drawing/2014/main" id="{00000000-0008-0000-0100-000036050000}"/>
            </a:ext>
          </a:extLst>
        </xdr:cNvPr>
        <xdr:cNvSpPr txBox="1">
          <a:spLocks noChangeArrowheads="1"/>
        </xdr:cNvSpPr>
      </xdr:nvSpPr>
      <xdr:spPr bwMode="auto">
        <a:xfrm>
          <a:off x="1308735" y="16030575"/>
          <a:ext cx="76200" cy="167640"/>
        </a:xfrm>
        <a:prstGeom prst="rect">
          <a:avLst/>
        </a:prstGeom>
        <a:noFill/>
        <a:ln w="9525">
          <a:noFill/>
          <a:miter lim="800000"/>
          <a:headEnd/>
          <a:tailEnd/>
        </a:ln>
      </xdr:spPr>
    </xdr:sp>
    <xdr:clientData/>
  </xdr:oneCellAnchor>
  <xdr:oneCellAnchor>
    <xdr:from>
      <xdr:col>2</xdr:col>
      <xdr:colOff>861060</xdr:colOff>
      <xdr:row>24</xdr:row>
      <xdr:rowOff>0</xdr:rowOff>
    </xdr:from>
    <xdr:ext cx="76200" cy="196216"/>
    <xdr:sp macro="" textlink="">
      <xdr:nvSpPr>
        <xdr:cNvPr id="1335" name="Text Box 6">
          <a:extLst>
            <a:ext uri="{FF2B5EF4-FFF2-40B4-BE49-F238E27FC236}">
              <a16:creationId xmlns:a16="http://schemas.microsoft.com/office/drawing/2014/main" id="{00000000-0008-0000-0100-000037050000}"/>
            </a:ext>
          </a:extLst>
        </xdr:cNvPr>
        <xdr:cNvSpPr txBox="1">
          <a:spLocks noChangeArrowheads="1"/>
        </xdr:cNvSpPr>
      </xdr:nvSpPr>
      <xdr:spPr bwMode="auto">
        <a:xfrm>
          <a:off x="1308735" y="16030575"/>
          <a:ext cx="76200" cy="196216"/>
        </a:xfrm>
        <a:prstGeom prst="rect">
          <a:avLst/>
        </a:prstGeom>
        <a:noFill/>
        <a:ln w="9525">
          <a:noFill/>
          <a:miter lim="800000"/>
          <a:headEnd/>
          <a:tailEnd/>
        </a:ln>
      </xdr:spPr>
    </xdr:sp>
    <xdr:clientData/>
  </xdr:oneCellAnchor>
  <xdr:oneCellAnchor>
    <xdr:from>
      <xdr:col>2</xdr:col>
      <xdr:colOff>838200</xdr:colOff>
      <xdr:row>24</xdr:row>
      <xdr:rowOff>0</xdr:rowOff>
    </xdr:from>
    <xdr:ext cx="76200" cy="200025"/>
    <xdr:sp macro="" textlink="">
      <xdr:nvSpPr>
        <xdr:cNvPr id="1336" name="Text Box 6">
          <a:extLst>
            <a:ext uri="{FF2B5EF4-FFF2-40B4-BE49-F238E27FC236}">
              <a16:creationId xmlns:a16="http://schemas.microsoft.com/office/drawing/2014/main" id="{00000000-0008-0000-0100-000038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37" name="Text Box 6">
          <a:extLst>
            <a:ext uri="{FF2B5EF4-FFF2-40B4-BE49-F238E27FC236}">
              <a16:creationId xmlns:a16="http://schemas.microsoft.com/office/drawing/2014/main" id="{00000000-0008-0000-0100-000039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38" name="Text Box 6">
          <a:extLst>
            <a:ext uri="{FF2B5EF4-FFF2-40B4-BE49-F238E27FC236}">
              <a16:creationId xmlns:a16="http://schemas.microsoft.com/office/drawing/2014/main" id="{00000000-0008-0000-0100-00003A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24</xdr:row>
      <xdr:rowOff>0</xdr:rowOff>
    </xdr:from>
    <xdr:ext cx="76200" cy="200025"/>
    <xdr:sp macro="" textlink="">
      <xdr:nvSpPr>
        <xdr:cNvPr id="1339" name="Text Box 6">
          <a:extLst>
            <a:ext uri="{FF2B5EF4-FFF2-40B4-BE49-F238E27FC236}">
              <a16:creationId xmlns:a16="http://schemas.microsoft.com/office/drawing/2014/main" id="{00000000-0008-0000-0100-00003B050000}"/>
            </a:ext>
          </a:extLst>
        </xdr:cNvPr>
        <xdr:cNvSpPr txBox="1">
          <a:spLocks noChangeArrowheads="1"/>
        </xdr:cNvSpPr>
      </xdr:nvSpPr>
      <xdr:spPr bwMode="auto">
        <a:xfrm>
          <a:off x="1285875" y="160305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28</xdr:row>
      <xdr:rowOff>0</xdr:rowOff>
    </xdr:from>
    <xdr:to>
      <xdr:col>2</xdr:col>
      <xdr:colOff>914400</xdr:colOff>
      <xdr:row>28</xdr:row>
      <xdr:rowOff>180975</xdr:rowOff>
    </xdr:to>
    <xdr:sp macro="" textlink="">
      <xdr:nvSpPr>
        <xdr:cNvPr id="1340" name="Text Box 6">
          <a:extLst>
            <a:ext uri="{FF2B5EF4-FFF2-40B4-BE49-F238E27FC236}">
              <a16:creationId xmlns:a16="http://schemas.microsoft.com/office/drawing/2014/main" id="{00000000-0008-0000-0100-00003C050000}"/>
            </a:ext>
          </a:extLst>
        </xdr:cNvPr>
        <xdr:cNvSpPr txBox="1">
          <a:spLocks noChangeArrowheads="1"/>
        </xdr:cNvSpPr>
      </xdr:nvSpPr>
      <xdr:spPr bwMode="auto">
        <a:xfrm>
          <a:off x="1266825" y="416528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838200</xdr:colOff>
      <xdr:row>28</xdr:row>
      <xdr:rowOff>0</xdr:rowOff>
    </xdr:from>
    <xdr:ext cx="76200" cy="219075"/>
    <xdr:sp macro="" textlink="">
      <xdr:nvSpPr>
        <xdr:cNvPr id="1341" name="Text Box 7">
          <a:extLst>
            <a:ext uri="{FF2B5EF4-FFF2-40B4-BE49-F238E27FC236}">
              <a16:creationId xmlns:a16="http://schemas.microsoft.com/office/drawing/2014/main" id="{00000000-0008-0000-0100-00003D050000}"/>
            </a:ext>
          </a:extLst>
        </xdr:cNvPr>
        <xdr:cNvSpPr txBox="1">
          <a:spLocks noChangeArrowheads="1"/>
        </xdr:cNvSpPr>
      </xdr:nvSpPr>
      <xdr:spPr bwMode="auto">
        <a:xfrm>
          <a:off x="1266825" y="426434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200025"/>
    <xdr:sp macro="" textlink="">
      <xdr:nvSpPr>
        <xdr:cNvPr id="1342" name="Text Box 6">
          <a:extLst>
            <a:ext uri="{FF2B5EF4-FFF2-40B4-BE49-F238E27FC236}">
              <a16:creationId xmlns:a16="http://schemas.microsoft.com/office/drawing/2014/main" id="{00000000-0008-0000-0100-00003E050000}"/>
            </a:ext>
          </a:extLst>
        </xdr:cNvPr>
        <xdr:cNvSpPr txBox="1">
          <a:spLocks noChangeArrowheads="1"/>
        </xdr:cNvSpPr>
      </xdr:nvSpPr>
      <xdr:spPr bwMode="auto">
        <a:xfrm>
          <a:off x="6496050"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19075"/>
    <xdr:sp macro="" textlink="">
      <xdr:nvSpPr>
        <xdr:cNvPr id="1343" name="Text Box 7">
          <a:extLst>
            <a:ext uri="{FF2B5EF4-FFF2-40B4-BE49-F238E27FC236}">
              <a16:creationId xmlns:a16="http://schemas.microsoft.com/office/drawing/2014/main" id="{00000000-0008-0000-0100-00003F050000}"/>
            </a:ext>
          </a:extLst>
        </xdr:cNvPr>
        <xdr:cNvSpPr txBox="1">
          <a:spLocks noChangeArrowheads="1"/>
        </xdr:cNvSpPr>
      </xdr:nvSpPr>
      <xdr:spPr bwMode="auto">
        <a:xfrm>
          <a:off x="1266825" y="426434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200025"/>
    <xdr:sp macro="" textlink="">
      <xdr:nvSpPr>
        <xdr:cNvPr id="1344" name="Text Box 6">
          <a:extLst>
            <a:ext uri="{FF2B5EF4-FFF2-40B4-BE49-F238E27FC236}">
              <a16:creationId xmlns:a16="http://schemas.microsoft.com/office/drawing/2014/main" id="{00000000-0008-0000-0100-000040050000}"/>
            </a:ext>
          </a:extLst>
        </xdr:cNvPr>
        <xdr:cNvSpPr txBox="1">
          <a:spLocks noChangeArrowheads="1"/>
        </xdr:cNvSpPr>
      </xdr:nvSpPr>
      <xdr:spPr bwMode="auto">
        <a:xfrm>
          <a:off x="6496050"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45" name="Text Box 5">
          <a:extLst>
            <a:ext uri="{FF2B5EF4-FFF2-40B4-BE49-F238E27FC236}">
              <a16:creationId xmlns:a16="http://schemas.microsoft.com/office/drawing/2014/main" id="{00000000-0008-0000-0100-000041050000}"/>
            </a:ext>
          </a:extLst>
        </xdr:cNvPr>
        <xdr:cNvSpPr txBox="1">
          <a:spLocks noChangeArrowheads="1"/>
        </xdr:cNvSpPr>
      </xdr:nvSpPr>
      <xdr:spPr bwMode="auto">
        <a:xfrm>
          <a:off x="1266825"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19075"/>
    <xdr:sp macro="" textlink="">
      <xdr:nvSpPr>
        <xdr:cNvPr id="1346" name="Text Box 7">
          <a:extLst>
            <a:ext uri="{FF2B5EF4-FFF2-40B4-BE49-F238E27FC236}">
              <a16:creationId xmlns:a16="http://schemas.microsoft.com/office/drawing/2014/main" id="{00000000-0008-0000-0100-000042050000}"/>
            </a:ext>
          </a:extLst>
        </xdr:cNvPr>
        <xdr:cNvSpPr txBox="1">
          <a:spLocks noChangeArrowheads="1"/>
        </xdr:cNvSpPr>
      </xdr:nvSpPr>
      <xdr:spPr bwMode="auto">
        <a:xfrm>
          <a:off x="1266825" y="426434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200025"/>
    <xdr:sp macro="" textlink="">
      <xdr:nvSpPr>
        <xdr:cNvPr id="1347" name="Text Box 6">
          <a:extLst>
            <a:ext uri="{FF2B5EF4-FFF2-40B4-BE49-F238E27FC236}">
              <a16:creationId xmlns:a16="http://schemas.microsoft.com/office/drawing/2014/main" id="{00000000-0008-0000-0100-000043050000}"/>
            </a:ext>
          </a:extLst>
        </xdr:cNvPr>
        <xdr:cNvSpPr txBox="1">
          <a:spLocks noChangeArrowheads="1"/>
        </xdr:cNvSpPr>
      </xdr:nvSpPr>
      <xdr:spPr bwMode="auto">
        <a:xfrm>
          <a:off x="6496050"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19075"/>
    <xdr:sp macro="" textlink="">
      <xdr:nvSpPr>
        <xdr:cNvPr id="1348" name="Text Box 7">
          <a:extLst>
            <a:ext uri="{FF2B5EF4-FFF2-40B4-BE49-F238E27FC236}">
              <a16:creationId xmlns:a16="http://schemas.microsoft.com/office/drawing/2014/main" id="{00000000-0008-0000-0100-000044050000}"/>
            </a:ext>
          </a:extLst>
        </xdr:cNvPr>
        <xdr:cNvSpPr txBox="1">
          <a:spLocks noChangeArrowheads="1"/>
        </xdr:cNvSpPr>
      </xdr:nvSpPr>
      <xdr:spPr bwMode="auto">
        <a:xfrm>
          <a:off x="1266825" y="426434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28</xdr:row>
      <xdr:rowOff>0</xdr:rowOff>
    </xdr:from>
    <xdr:ext cx="76200" cy="200025"/>
    <xdr:sp macro="" textlink="">
      <xdr:nvSpPr>
        <xdr:cNvPr id="1349" name="Text Box 6">
          <a:extLst>
            <a:ext uri="{FF2B5EF4-FFF2-40B4-BE49-F238E27FC236}">
              <a16:creationId xmlns:a16="http://schemas.microsoft.com/office/drawing/2014/main" id="{00000000-0008-0000-0100-000045050000}"/>
            </a:ext>
          </a:extLst>
        </xdr:cNvPr>
        <xdr:cNvSpPr txBox="1">
          <a:spLocks noChangeArrowheads="1"/>
        </xdr:cNvSpPr>
      </xdr:nvSpPr>
      <xdr:spPr bwMode="auto">
        <a:xfrm>
          <a:off x="6496050"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50" name="Text Box 5">
          <a:extLst>
            <a:ext uri="{FF2B5EF4-FFF2-40B4-BE49-F238E27FC236}">
              <a16:creationId xmlns:a16="http://schemas.microsoft.com/office/drawing/2014/main" id="{00000000-0008-0000-0100-000046050000}"/>
            </a:ext>
          </a:extLst>
        </xdr:cNvPr>
        <xdr:cNvSpPr txBox="1">
          <a:spLocks noChangeArrowheads="1"/>
        </xdr:cNvSpPr>
      </xdr:nvSpPr>
      <xdr:spPr bwMode="auto">
        <a:xfrm>
          <a:off x="1266825" y="426434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28</xdr:row>
      <xdr:rowOff>0</xdr:rowOff>
    </xdr:from>
    <xdr:to>
      <xdr:col>2</xdr:col>
      <xdr:colOff>914400</xdr:colOff>
      <xdr:row>28</xdr:row>
      <xdr:rowOff>230505</xdr:rowOff>
    </xdr:to>
    <xdr:sp macro="" textlink="">
      <xdr:nvSpPr>
        <xdr:cNvPr id="1351" name="Text Box 6">
          <a:extLst>
            <a:ext uri="{FF2B5EF4-FFF2-40B4-BE49-F238E27FC236}">
              <a16:creationId xmlns:a16="http://schemas.microsoft.com/office/drawing/2014/main" id="{00000000-0008-0000-0100-000047050000}"/>
            </a:ext>
          </a:extLst>
        </xdr:cNvPr>
        <xdr:cNvSpPr txBox="1">
          <a:spLocks noChangeArrowheads="1"/>
        </xdr:cNvSpPr>
      </xdr:nvSpPr>
      <xdr:spPr bwMode="auto">
        <a:xfrm>
          <a:off x="1272540" y="1868424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861060</xdr:colOff>
      <xdr:row>28</xdr:row>
      <xdr:rowOff>0</xdr:rowOff>
    </xdr:from>
    <xdr:to>
      <xdr:col>2</xdr:col>
      <xdr:colOff>937260</xdr:colOff>
      <xdr:row>28</xdr:row>
      <xdr:rowOff>215265</xdr:rowOff>
    </xdr:to>
    <xdr:sp macro="" textlink="">
      <xdr:nvSpPr>
        <xdr:cNvPr id="1352" name="Text Box 6">
          <a:extLst>
            <a:ext uri="{FF2B5EF4-FFF2-40B4-BE49-F238E27FC236}">
              <a16:creationId xmlns:a16="http://schemas.microsoft.com/office/drawing/2014/main" id="{00000000-0008-0000-0100-000048050000}"/>
            </a:ext>
          </a:extLst>
        </xdr:cNvPr>
        <xdr:cNvSpPr txBox="1">
          <a:spLocks noChangeArrowheads="1"/>
        </xdr:cNvSpPr>
      </xdr:nvSpPr>
      <xdr:spPr bwMode="auto">
        <a:xfrm>
          <a:off x="1295400" y="18684240"/>
          <a:ext cx="76200" cy="201930"/>
        </a:xfrm>
        <a:prstGeom prst="rect">
          <a:avLst/>
        </a:prstGeom>
        <a:noFill/>
        <a:ln w="9525">
          <a:noFill/>
          <a:miter lim="800000"/>
          <a:headEnd/>
          <a:tailEnd/>
        </a:ln>
      </xdr:spPr>
    </xdr:sp>
    <xdr:clientData/>
  </xdr:twoCellAnchor>
  <xdr:twoCellAnchor editAs="oneCell">
    <xdr:from>
      <xdr:col>2</xdr:col>
      <xdr:colOff>861060</xdr:colOff>
      <xdr:row>28</xdr:row>
      <xdr:rowOff>0</xdr:rowOff>
    </xdr:from>
    <xdr:to>
      <xdr:col>2</xdr:col>
      <xdr:colOff>937260</xdr:colOff>
      <xdr:row>28</xdr:row>
      <xdr:rowOff>215265</xdr:rowOff>
    </xdr:to>
    <xdr:sp macro="" textlink="">
      <xdr:nvSpPr>
        <xdr:cNvPr id="1353" name="Text Box 6">
          <a:extLst>
            <a:ext uri="{FF2B5EF4-FFF2-40B4-BE49-F238E27FC236}">
              <a16:creationId xmlns:a16="http://schemas.microsoft.com/office/drawing/2014/main" id="{00000000-0008-0000-0100-000049050000}"/>
            </a:ext>
          </a:extLst>
        </xdr:cNvPr>
        <xdr:cNvSpPr txBox="1">
          <a:spLocks noChangeArrowheads="1"/>
        </xdr:cNvSpPr>
      </xdr:nvSpPr>
      <xdr:spPr bwMode="auto">
        <a:xfrm>
          <a:off x="1295400" y="18684240"/>
          <a:ext cx="76200" cy="201930"/>
        </a:xfrm>
        <a:prstGeom prst="rect">
          <a:avLst/>
        </a:prstGeom>
        <a:noFill/>
        <a:ln w="9525">
          <a:noFill/>
          <a:miter lim="800000"/>
          <a:headEnd/>
          <a:tailEnd/>
        </a:ln>
      </xdr:spPr>
    </xdr:sp>
    <xdr:clientData/>
  </xdr:twoCellAnchor>
  <xdr:twoCellAnchor editAs="oneCell">
    <xdr:from>
      <xdr:col>2</xdr:col>
      <xdr:colOff>861060</xdr:colOff>
      <xdr:row>28</xdr:row>
      <xdr:rowOff>0</xdr:rowOff>
    </xdr:from>
    <xdr:to>
      <xdr:col>2</xdr:col>
      <xdr:colOff>937260</xdr:colOff>
      <xdr:row>28</xdr:row>
      <xdr:rowOff>215265</xdr:rowOff>
    </xdr:to>
    <xdr:sp macro="" textlink="">
      <xdr:nvSpPr>
        <xdr:cNvPr id="1354" name="Text Box 6">
          <a:extLst>
            <a:ext uri="{FF2B5EF4-FFF2-40B4-BE49-F238E27FC236}">
              <a16:creationId xmlns:a16="http://schemas.microsoft.com/office/drawing/2014/main" id="{00000000-0008-0000-0100-00004A050000}"/>
            </a:ext>
          </a:extLst>
        </xdr:cNvPr>
        <xdr:cNvSpPr txBox="1">
          <a:spLocks noChangeArrowheads="1"/>
        </xdr:cNvSpPr>
      </xdr:nvSpPr>
      <xdr:spPr bwMode="auto">
        <a:xfrm>
          <a:off x="1295400" y="18684240"/>
          <a:ext cx="76200" cy="201930"/>
        </a:xfrm>
        <a:prstGeom prst="rect">
          <a:avLst/>
        </a:prstGeom>
        <a:noFill/>
        <a:ln w="9525">
          <a:noFill/>
          <a:miter lim="800000"/>
          <a:headEnd/>
          <a:tailEnd/>
        </a:ln>
      </xdr:spPr>
    </xdr:sp>
    <xdr:clientData/>
  </xdr:twoCellAnchor>
  <xdr:oneCellAnchor>
    <xdr:from>
      <xdr:col>2</xdr:col>
      <xdr:colOff>838200</xdr:colOff>
      <xdr:row>28</xdr:row>
      <xdr:rowOff>0</xdr:rowOff>
    </xdr:from>
    <xdr:ext cx="76200" cy="200025"/>
    <xdr:sp macro="" textlink="">
      <xdr:nvSpPr>
        <xdr:cNvPr id="1355" name="Text Box 6">
          <a:extLst>
            <a:ext uri="{FF2B5EF4-FFF2-40B4-BE49-F238E27FC236}">
              <a16:creationId xmlns:a16="http://schemas.microsoft.com/office/drawing/2014/main" id="{00000000-0008-0000-0100-00004B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56" name="Text Box 6">
          <a:extLst>
            <a:ext uri="{FF2B5EF4-FFF2-40B4-BE49-F238E27FC236}">
              <a16:creationId xmlns:a16="http://schemas.microsoft.com/office/drawing/2014/main" id="{00000000-0008-0000-0100-00004C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28</xdr:row>
      <xdr:rowOff>0</xdr:rowOff>
    </xdr:from>
    <xdr:to>
      <xdr:col>2</xdr:col>
      <xdr:colOff>914400</xdr:colOff>
      <xdr:row>28</xdr:row>
      <xdr:rowOff>207645</xdr:rowOff>
    </xdr:to>
    <xdr:sp macro="" textlink="">
      <xdr:nvSpPr>
        <xdr:cNvPr id="1357" name="Text Box 6">
          <a:extLst>
            <a:ext uri="{FF2B5EF4-FFF2-40B4-BE49-F238E27FC236}">
              <a16:creationId xmlns:a16="http://schemas.microsoft.com/office/drawing/2014/main" id="{00000000-0008-0000-0100-00004D050000}"/>
            </a:ext>
          </a:extLst>
        </xdr:cNvPr>
        <xdr:cNvSpPr txBox="1">
          <a:spLocks noChangeArrowheads="1"/>
        </xdr:cNvSpPr>
      </xdr:nvSpPr>
      <xdr:spPr bwMode="auto">
        <a:xfrm>
          <a:off x="1272540" y="17708880"/>
          <a:ext cx="76200" cy="2247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861060</xdr:colOff>
      <xdr:row>28</xdr:row>
      <xdr:rowOff>0</xdr:rowOff>
    </xdr:from>
    <xdr:ext cx="76200" cy="196215"/>
    <xdr:sp macro="" textlink="">
      <xdr:nvSpPr>
        <xdr:cNvPr id="1358" name="Text Box 6">
          <a:extLst>
            <a:ext uri="{FF2B5EF4-FFF2-40B4-BE49-F238E27FC236}">
              <a16:creationId xmlns:a16="http://schemas.microsoft.com/office/drawing/2014/main" id="{00000000-0008-0000-0100-00004E050000}"/>
            </a:ext>
          </a:extLst>
        </xdr:cNvPr>
        <xdr:cNvSpPr txBox="1">
          <a:spLocks noChangeArrowheads="1"/>
        </xdr:cNvSpPr>
      </xdr:nvSpPr>
      <xdr:spPr bwMode="auto">
        <a:xfrm>
          <a:off x="1295400" y="18684240"/>
          <a:ext cx="76200" cy="19621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59" name="Text Box 6">
          <a:extLst>
            <a:ext uri="{FF2B5EF4-FFF2-40B4-BE49-F238E27FC236}">
              <a16:creationId xmlns:a16="http://schemas.microsoft.com/office/drawing/2014/main" id="{00000000-0008-0000-0100-00004F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60" name="Text Box 6">
          <a:extLst>
            <a:ext uri="{FF2B5EF4-FFF2-40B4-BE49-F238E27FC236}">
              <a16:creationId xmlns:a16="http://schemas.microsoft.com/office/drawing/2014/main" id="{00000000-0008-0000-0100-000050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61" name="Text Box 6">
          <a:extLst>
            <a:ext uri="{FF2B5EF4-FFF2-40B4-BE49-F238E27FC236}">
              <a16:creationId xmlns:a16="http://schemas.microsoft.com/office/drawing/2014/main" id="{00000000-0008-0000-0100-000051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62" name="Text Box 6">
          <a:extLst>
            <a:ext uri="{FF2B5EF4-FFF2-40B4-BE49-F238E27FC236}">
              <a16:creationId xmlns:a16="http://schemas.microsoft.com/office/drawing/2014/main" id="{00000000-0008-0000-0100-000052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63" name="Text Box 6">
          <a:extLst>
            <a:ext uri="{FF2B5EF4-FFF2-40B4-BE49-F238E27FC236}">
              <a16:creationId xmlns:a16="http://schemas.microsoft.com/office/drawing/2014/main" id="{00000000-0008-0000-0100-000053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64" name="Text Box 6">
          <a:extLst>
            <a:ext uri="{FF2B5EF4-FFF2-40B4-BE49-F238E27FC236}">
              <a16:creationId xmlns:a16="http://schemas.microsoft.com/office/drawing/2014/main" id="{00000000-0008-0000-0100-000054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838200</xdr:colOff>
      <xdr:row>28</xdr:row>
      <xdr:rowOff>0</xdr:rowOff>
    </xdr:from>
    <xdr:ext cx="76200" cy="200025"/>
    <xdr:sp macro="" textlink="">
      <xdr:nvSpPr>
        <xdr:cNvPr id="1365" name="Text Box 6">
          <a:extLst>
            <a:ext uri="{FF2B5EF4-FFF2-40B4-BE49-F238E27FC236}">
              <a16:creationId xmlns:a16="http://schemas.microsoft.com/office/drawing/2014/main" id="{00000000-0008-0000-0100-000055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66" name="Text Box 6">
          <a:extLst>
            <a:ext uri="{FF2B5EF4-FFF2-40B4-BE49-F238E27FC236}">
              <a16:creationId xmlns:a16="http://schemas.microsoft.com/office/drawing/2014/main" id="{00000000-0008-0000-0100-000056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19075"/>
    <xdr:sp macro="" textlink="">
      <xdr:nvSpPr>
        <xdr:cNvPr id="1367" name="Text Box 6">
          <a:extLst>
            <a:ext uri="{FF2B5EF4-FFF2-40B4-BE49-F238E27FC236}">
              <a16:creationId xmlns:a16="http://schemas.microsoft.com/office/drawing/2014/main" id="{00000000-0008-0000-0100-000057050000}"/>
            </a:ext>
          </a:extLst>
        </xdr:cNvPr>
        <xdr:cNvSpPr txBox="1">
          <a:spLocks noChangeArrowheads="1"/>
        </xdr:cNvSpPr>
      </xdr:nvSpPr>
      <xdr:spPr bwMode="auto">
        <a:xfrm>
          <a:off x="1272540" y="1868424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28</xdr:row>
      <xdr:rowOff>0</xdr:rowOff>
    </xdr:from>
    <xdr:to>
      <xdr:col>2</xdr:col>
      <xdr:colOff>914400</xdr:colOff>
      <xdr:row>28</xdr:row>
      <xdr:rowOff>211455</xdr:rowOff>
    </xdr:to>
    <xdr:sp macro="" textlink="">
      <xdr:nvSpPr>
        <xdr:cNvPr id="1368" name="Text Box 6">
          <a:extLst>
            <a:ext uri="{FF2B5EF4-FFF2-40B4-BE49-F238E27FC236}">
              <a16:creationId xmlns:a16="http://schemas.microsoft.com/office/drawing/2014/main" id="{00000000-0008-0000-0100-000058050000}"/>
            </a:ext>
          </a:extLst>
        </xdr:cNvPr>
        <xdr:cNvSpPr txBox="1">
          <a:spLocks noChangeArrowheads="1"/>
        </xdr:cNvSpPr>
      </xdr:nvSpPr>
      <xdr:spPr bwMode="auto">
        <a:xfrm>
          <a:off x="1272540" y="186842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861060</xdr:colOff>
      <xdr:row>28</xdr:row>
      <xdr:rowOff>0</xdr:rowOff>
    </xdr:from>
    <xdr:to>
      <xdr:col>2</xdr:col>
      <xdr:colOff>937260</xdr:colOff>
      <xdr:row>28</xdr:row>
      <xdr:rowOff>165735</xdr:rowOff>
    </xdr:to>
    <xdr:sp macro="" textlink="">
      <xdr:nvSpPr>
        <xdr:cNvPr id="1369" name="Text Box 6">
          <a:extLst>
            <a:ext uri="{FF2B5EF4-FFF2-40B4-BE49-F238E27FC236}">
              <a16:creationId xmlns:a16="http://schemas.microsoft.com/office/drawing/2014/main" id="{00000000-0008-0000-0100-000059050000}"/>
            </a:ext>
          </a:extLst>
        </xdr:cNvPr>
        <xdr:cNvSpPr txBox="1">
          <a:spLocks noChangeArrowheads="1"/>
        </xdr:cNvSpPr>
      </xdr:nvSpPr>
      <xdr:spPr bwMode="auto">
        <a:xfrm>
          <a:off x="1295400" y="18684240"/>
          <a:ext cx="76200" cy="165735"/>
        </a:xfrm>
        <a:prstGeom prst="rect">
          <a:avLst/>
        </a:prstGeom>
        <a:noFill/>
        <a:ln w="9525">
          <a:noFill/>
          <a:miter lim="800000"/>
          <a:headEnd/>
          <a:tailEnd/>
        </a:ln>
      </xdr:spPr>
    </xdr:sp>
    <xdr:clientData/>
  </xdr:twoCellAnchor>
  <xdr:twoCellAnchor editAs="oneCell">
    <xdr:from>
      <xdr:col>2</xdr:col>
      <xdr:colOff>861060</xdr:colOff>
      <xdr:row>28</xdr:row>
      <xdr:rowOff>0</xdr:rowOff>
    </xdr:from>
    <xdr:to>
      <xdr:col>2</xdr:col>
      <xdr:colOff>937260</xdr:colOff>
      <xdr:row>28</xdr:row>
      <xdr:rowOff>165735</xdr:rowOff>
    </xdr:to>
    <xdr:sp macro="" textlink="">
      <xdr:nvSpPr>
        <xdr:cNvPr id="1370" name="Text Box 6">
          <a:extLst>
            <a:ext uri="{FF2B5EF4-FFF2-40B4-BE49-F238E27FC236}">
              <a16:creationId xmlns:a16="http://schemas.microsoft.com/office/drawing/2014/main" id="{00000000-0008-0000-0100-00005A050000}"/>
            </a:ext>
          </a:extLst>
        </xdr:cNvPr>
        <xdr:cNvSpPr txBox="1">
          <a:spLocks noChangeArrowheads="1"/>
        </xdr:cNvSpPr>
      </xdr:nvSpPr>
      <xdr:spPr bwMode="auto">
        <a:xfrm>
          <a:off x="1295400" y="18684240"/>
          <a:ext cx="76200" cy="165735"/>
        </a:xfrm>
        <a:prstGeom prst="rect">
          <a:avLst/>
        </a:prstGeom>
        <a:noFill/>
        <a:ln w="9525">
          <a:noFill/>
          <a:miter lim="800000"/>
          <a:headEnd/>
          <a:tailEnd/>
        </a:ln>
      </xdr:spPr>
    </xdr:sp>
    <xdr:clientData/>
  </xdr:twoCellAnchor>
  <xdr:twoCellAnchor editAs="oneCell">
    <xdr:from>
      <xdr:col>2</xdr:col>
      <xdr:colOff>861060</xdr:colOff>
      <xdr:row>28</xdr:row>
      <xdr:rowOff>0</xdr:rowOff>
    </xdr:from>
    <xdr:to>
      <xdr:col>2</xdr:col>
      <xdr:colOff>937260</xdr:colOff>
      <xdr:row>28</xdr:row>
      <xdr:rowOff>165735</xdr:rowOff>
    </xdr:to>
    <xdr:sp macro="" textlink="">
      <xdr:nvSpPr>
        <xdr:cNvPr id="1371" name="Text Box 6">
          <a:extLst>
            <a:ext uri="{FF2B5EF4-FFF2-40B4-BE49-F238E27FC236}">
              <a16:creationId xmlns:a16="http://schemas.microsoft.com/office/drawing/2014/main" id="{00000000-0008-0000-0100-00005B050000}"/>
            </a:ext>
          </a:extLst>
        </xdr:cNvPr>
        <xdr:cNvSpPr txBox="1">
          <a:spLocks noChangeArrowheads="1"/>
        </xdr:cNvSpPr>
      </xdr:nvSpPr>
      <xdr:spPr bwMode="auto">
        <a:xfrm>
          <a:off x="1295400" y="18684240"/>
          <a:ext cx="76200" cy="165735"/>
        </a:xfrm>
        <a:prstGeom prst="rect">
          <a:avLst/>
        </a:prstGeom>
        <a:noFill/>
        <a:ln w="9525">
          <a:noFill/>
          <a:miter lim="800000"/>
          <a:headEnd/>
          <a:tailEnd/>
        </a:ln>
      </xdr:spPr>
    </xdr:sp>
    <xdr:clientData/>
  </xdr:twoCellAnchor>
  <xdr:oneCellAnchor>
    <xdr:from>
      <xdr:col>2</xdr:col>
      <xdr:colOff>838200</xdr:colOff>
      <xdr:row>28</xdr:row>
      <xdr:rowOff>0</xdr:rowOff>
    </xdr:from>
    <xdr:ext cx="76200" cy="200025"/>
    <xdr:sp macro="" textlink="">
      <xdr:nvSpPr>
        <xdr:cNvPr id="1372" name="Text Box 6">
          <a:extLst>
            <a:ext uri="{FF2B5EF4-FFF2-40B4-BE49-F238E27FC236}">
              <a16:creationId xmlns:a16="http://schemas.microsoft.com/office/drawing/2014/main" id="{00000000-0008-0000-0100-00005C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73" name="Text Box 6">
          <a:extLst>
            <a:ext uri="{FF2B5EF4-FFF2-40B4-BE49-F238E27FC236}">
              <a16:creationId xmlns:a16="http://schemas.microsoft.com/office/drawing/2014/main" id="{00000000-0008-0000-0100-00005D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28</xdr:row>
      <xdr:rowOff>0</xdr:rowOff>
    </xdr:from>
    <xdr:ext cx="76200" cy="196215"/>
    <xdr:sp macro="" textlink="">
      <xdr:nvSpPr>
        <xdr:cNvPr id="1374" name="Text Box 6">
          <a:extLst>
            <a:ext uri="{FF2B5EF4-FFF2-40B4-BE49-F238E27FC236}">
              <a16:creationId xmlns:a16="http://schemas.microsoft.com/office/drawing/2014/main" id="{00000000-0008-0000-0100-00005E050000}"/>
            </a:ext>
          </a:extLst>
        </xdr:cNvPr>
        <xdr:cNvSpPr txBox="1">
          <a:spLocks noChangeArrowheads="1"/>
        </xdr:cNvSpPr>
      </xdr:nvSpPr>
      <xdr:spPr bwMode="auto">
        <a:xfrm>
          <a:off x="1295400" y="18684240"/>
          <a:ext cx="76200" cy="19621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75" name="Text Box 6">
          <a:extLst>
            <a:ext uri="{FF2B5EF4-FFF2-40B4-BE49-F238E27FC236}">
              <a16:creationId xmlns:a16="http://schemas.microsoft.com/office/drawing/2014/main" id="{00000000-0008-0000-0100-00005F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76" name="Text Box 6">
          <a:extLst>
            <a:ext uri="{FF2B5EF4-FFF2-40B4-BE49-F238E27FC236}">
              <a16:creationId xmlns:a16="http://schemas.microsoft.com/office/drawing/2014/main" id="{00000000-0008-0000-0100-000060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77" name="Text Box 6">
          <a:extLst>
            <a:ext uri="{FF2B5EF4-FFF2-40B4-BE49-F238E27FC236}">
              <a16:creationId xmlns:a16="http://schemas.microsoft.com/office/drawing/2014/main" id="{00000000-0008-0000-0100-000061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78" name="Text Box 6">
          <a:extLst>
            <a:ext uri="{FF2B5EF4-FFF2-40B4-BE49-F238E27FC236}">
              <a16:creationId xmlns:a16="http://schemas.microsoft.com/office/drawing/2014/main" id="{00000000-0008-0000-0100-000062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79" name="Text Box 6">
          <a:extLst>
            <a:ext uri="{FF2B5EF4-FFF2-40B4-BE49-F238E27FC236}">
              <a16:creationId xmlns:a16="http://schemas.microsoft.com/office/drawing/2014/main" id="{00000000-0008-0000-0100-000063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861060</xdr:colOff>
      <xdr:row>28</xdr:row>
      <xdr:rowOff>0</xdr:rowOff>
    </xdr:from>
    <xdr:ext cx="76200" cy="203835"/>
    <xdr:sp macro="" textlink="">
      <xdr:nvSpPr>
        <xdr:cNvPr id="1380" name="Text Box 6">
          <a:extLst>
            <a:ext uri="{FF2B5EF4-FFF2-40B4-BE49-F238E27FC236}">
              <a16:creationId xmlns:a16="http://schemas.microsoft.com/office/drawing/2014/main" id="{00000000-0008-0000-0100-000064050000}"/>
            </a:ext>
          </a:extLst>
        </xdr:cNvPr>
        <xdr:cNvSpPr txBox="1">
          <a:spLocks noChangeArrowheads="1"/>
        </xdr:cNvSpPr>
      </xdr:nvSpPr>
      <xdr:spPr bwMode="auto">
        <a:xfrm>
          <a:off x="1295400" y="18684240"/>
          <a:ext cx="76200" cy="203835"/>
        </a:xfrm>
        <a:prstGeom prst="rect">
          <a:avLst/>
        </a:prstGeom>
        <a:noFill/>
        <a:ln w="9525">
          <a:noFill/>
          <a:miter lim="800000"/>
          <a:headEnd/>
          <a:tailEnd/>
        </a:ln>
      </xdr:spPr>
    </xdr:sp>
    <xdr:clientData/>
  </xdr:oneCellAnchor>
  <xdr:oneCellAnchor>
    <xdr:from>
      <xdr:col>2</xdr:col>
      <xdr:colOff>838200</xdr:colOff>
      <xdr:row>28</xdr:row>
      <xdr:rowOff>0</xdr:rowOff>
    </xdr:from>
    <xdr:ext cx="76200" cy="200025"/>
    <xdr:sp macro="" textlink="">
      <xdr:nvSpPr>
        <xdr:cNvPr id="1381" name="Text Box 6">
          <a:extLst>
            <a:ext uri="{FF2B5EF4-FFF2-40B4-BE49-F238E27FC236}">
              <a16:creationId xmlns:a16="http://schemas.microsoft.com/office/drawing/2014/main" id="{00000000-0008-0000-0100-000065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28</xdr:row>
      <xdr:rowOff>0</xdr:rowOff>
    </xdr:from>
    <xdr:ext cx="76200" cy="200025"/>
    <xdr:sp macro="" textlink="">
      <xdr:nvSpPr>
        <xdr:cNvPr id="1382" name="Text Box 6">
          <a:extLst>
            <a:ext uri="{FF2B5EF4-FFF2-40B4-BE49-F238E27FC236}">
              <a16:creationId xmlns:a16="http://schemas.microsoft.com/office/drawing/2014/main" id="{00000000-0008-0000-0100-000066050000}"/>
            </a:ext>
          </a:extLst>
        </xdr:cNvPr>
        <xdr:cNvSpPr txBox="1">
          <a:spLocks noChangeArrowheads="1"/>
        </xdr:cNvSpPr>
      </xdr:nvSpPr>
      <xdr:spPr bwMode="auto">
        <a:xfrm>
          <a:off x="1272540" y="1868424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28</xdr:row>
      <xdr:rowOff>0</xdr:rowOff>
    </xdr:from>
    <xdr:to>
      <xdr:col>2</xdr:col>
      <xdr:colOff>914400</xdr:colOff>
      <xdr:row>28</xdr:row>
      <xdr:rowOff>230505</xdr:rowOff>
    </xdr:to>
    <xdr:sp macro="" textlink="">
      <xdr:nvSpPr>
        <xdr:cNvPr id="1383" name="Text Box 6">
          <a:extLst>
            <a:ext uri="{FF2B5EF4-FFF2-40B4-BE49-F238E27FC236}">
              <a16:creationId xmlns:a16="http://schemas.microsoft.com/office/drawing/2014/main" id="{00000000-0008-0000-0100-000067050000}"/>
            </a:ext>
          </a:extLst>
        </xdr:cNvPr>
        <xdr:cNvSpPr txBox="1">
          <a:spLocks noChangeArrowheads="1"/>
        </xdr:cNvSpPr>
      </xdr:nvSpPr>
      <xdr:spPr bwMode="auto">
        <a:xfrm>
          <a:off x="1272540" y="1868424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838200</xdr:colOff>
      <xdr:row>117</xdr:row>
      <xdr:rowOff>0</xdr:rowOff>
    </xdr:from>
    <xdr:ext cx="76200" cy="200025"/>
    <xdr:sp macro="" textlink="">
      <xdr:nvSpPr>
        <xdr:cNvPr id="1384" name="Text Box 6">
          <a:extLst>
            <a:ext uri="{FF2B5EF4-FFF2-40B4-BE49-F238E27FC236}">
              <a16:creationId xmlns:a16="http://schemas.microsoft.com/office/drawing/2014/main" id="{00000000-0008-0000-0100-000068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385" name="Text Box 6">
          <a:extLst>
            <a:ext uri="{FF2B5EF4-FFF2-40B4-BE49-F238E27FC236}">
              <a16:creationId xmlns:a16="http://schemas.microsoft.com/office/drawing/2014/main" id="{00000000-0008-0000-0100-00006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386" name="Text Box 6">
          <a:extLst>
            <a:ext uri="{FF2B5EF4-FFF2-40B4-BE49-F238E27FC236}">
              <a16:creationId xmlns:a16="http://schemas.microsoft.com/office/drawing/2014/main" id="{00000000-0008-0000-0100-00006A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387" name="Text Box 6">
          <a:extLst>
            <a:ext uri="{FF2B5EF4-FFF2-40B4-BE49-F238E27FC236}">
              <a16:creationId xmlns:a16="http://schemas.microsoft.com/office/drawing/2014/main" id="{00000000-0008-0000-0100-00006B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388" name="Text Box 6">
          <a:extLst>
            <a:ext uri="{FF2B5EF4-FFF2-40B4-BE49-F238E27FC236}">
              <a16:creationId xmlns:a16="http://schemas.microsoft.com/office/drawing/2014/main" id="{00000000-0008-0000-0100-00006C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389" name="Text Box 6">
          <a:extLst>
            <a:ext uri="{FF2B5EF4-FFF2-40B4-BE49-F238E27FC236}">
              <a16:creationId xmlns:a16="http://schemas.microsoft.com/office/drawing/2014/main" id="{00000000-0008-0000-0100-00006D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117</xdr:row>
      <xdr:rowOff>0</xdr:rowOff>
    </xdr:from>
    <xdr:ext cx="76200" cy="202776"/>
    <xdr:sp macro="" textlink="">
      <xdr:nvSpPr>
        <xdr:cNvPr id="1390" name="Text Box 6">
          <a:extLst>
            <a:ext uri="{FF2B5EF4-FFF2-40B4-BE49-F238E27FC236}">
              <a16:creationId xmlns:a16="http://schemas.microsoft.com/office/drawing/2014/main" id="{00000000-0008-0000-0100-00006E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6"/>
    <xdr:sp macro="" textlink="">
      <xdr:nvSpPr>
        <xdr:cNvPr id="1391" name="Text Box 6">
          <a:extLst>
            <a:ext uri="{FF2B5EF4-FFF2-40B4-BE49-F238E27FC236}">
              <a16:creationId xmlns:a16="http://schemas.microsoft.com/office/drawing/2014/main" id="{00000000-0008-0000-0100-00006F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5157"/>
    <xdr:sp macro="" textlink="">
      <xdr:nvSpPr>
        <xdr:cNvPr id="1392" name="Text Box 6">
          <a:extLst>
            <a:ext uri="{FF2B5EF4-FFF2-40B4-BE49-F238E27FC236}">
              <a16:creationId xmlns:a16="http://schemas.microsoft.com/office/drawing/2014/main" id="{00000000-0008-0000-0100-000070050000}"/>
            </a:ext>
          </a:extLst>
        </xdr:cNvPr>
        <xdr:cNvSpPr txBox="1">
          <a:spLocks noChangeArrowheads="1"/>
        </xdr:cNvSpPr>
      </xdr:nvSpPr>
      <xdr:spPr bwMode="auto">
        <a:xfrm>
          <a:off x="1295400" y="95448120"/>
          <a:ext cx="76200" cy="19515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6"/>
    <xdr:sp macro="" textlink="">
      <xdr:nvSpPr>
        <xdr:cNvPr id="1393" name="Text Box 6">
          <a:extLst>
            <a:ext uri="{FF2B5EF4-FFF2-40B4-BE49-F238E27FC236}">
              <a16:creationId xmlns:a16="http://schemas.microsoft.com/office/drawing/2014/main" id="{00000000-0008-0000-0100-000071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394" name="Text Box 6">
          <a:extLst>
            <a:ext uri="{FF2B5EF4-FFF2-40B4-BE49-F238E27FC236}">
              <a16:creationId xmlns:a16="http://schemas.microsoft.com/office/drawing/2014/main" id="{00000000-0008-0000-0100-000072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395" name="Text Box 6">
          <a:extLst>
            <a:ext uri="{FF2B5EF4-FFF2-40B4-BE49-F238E27FC236}">
              <a16:creationId xmlns:a16="http://schemas.microsoft.com/office/drawing/2014/main" id="{00000000-0008-0000-0100-000073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396" name="Text Box 6">
          <a:extLst>
            <a:ext uri="{FF2B5EF4-FFF2-40B4-BE49-F238E27FC236}">
              <a16:creationId xmlns:a16="http://schemas.microsoft.com/office/drawing/2014/main" id="{00000000-0008-0000-0100-000074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7082"/>
    <xdr:sp macro="" textlink="">
      <xdr:nvSpPr>
        <xdr:cNvPr id="1397" name="Text Box 6">
          <a:extLst>
            <a:ext uri="{FF2B5EF4-FFF2-40B4-BE49-F238E27FC236}">
              <a16:creationId xmlns:a16="http://schemas.microsoft.com/office/drawing/2014/main" id="{00000000-0008-0000-0100-000075050000}"/>
            </a:ext>
          </a:extLst>
        </xdr:cNvPr>
        <xdr:cNvSpPr txBox="1">
          <a:spLocks noChangeArrowheads="1"/>
        </xdr:cNvSpPr>
      </xdr:nvSpPr>
      <xdr:spPr bwMode="auto">
        <a:xfrm>
          <a:off x="1295400" y="95448120"/>
          <a:ext cx="76200" cy="197082"/>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398" name="Text Box 6">
          <a:extLst>
            <a:ext uri="{FF2B5EF4-FFF2-40B4-BE49-F238E27FC236}">
              <a16:creationId xmlns:a16="http://schemas.microsoft.com/office/drawing/2014/main" id="{00000000-0008-0000-0100-000076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399" name="Text Box 6">
          <a:extLst>
            <a:ext uri="{FF2B5EF4-FFF2-40B4-BE49-F238E27FC236}">
              <a16:creationId xmlns:a16="http://schemas.microsoft.com/office/drawing/2014/main" id="{00000000-0008-0000-0100-000077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00" name="Text Box 6">
          <a:extLst>
            <a:ext uri="{FF2B5EF4-FFF2-40B4-BE49-F238E27FC236}">
              <a16:creationId xmlns:a16="http://schemas.microsoft.com/office/drawing/2014/main" id="{00000000-0008-0000-0100-000078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01" name="Text Box 6">
          <a:extLst>
            <a:ext uri="{FF2B5EF4-FFF2-40B4-BE49-F238E27FC236}">
              <a16:creationId xmlns:a16="http://schemas.microsoft.com/office/drawing/2014/main" id="{00000000-0008-0000-0100-000079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02" name="Text Box 6">
          <a:extLst>
            <a:ext uri="{FF2B5EF4-FFF2-40B4-BE49-F238E27FC236}">
              <a16:creationId xmlns:a16="http://schemas.microsoft.com/office/drawing/2014/main" id="{00000000-0008-0000-0100-00007A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03" name="Text Box 6">
          <a:extLst>
            <a:ext uri="{FF2B5EF4-FFF2-40B4-BE49-F238E27FC236}">
              <a16:creationId xmlns:a16="http://schemas.microsoft.com/office/drawing/2014/main" id="{00000000-0008-0000-0100-00007B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6216"/>
    <xdr:sp macro="" textlink="">
      <xdr:nvSpPr>
        <xdr:cNvPr id="1404" name="Text Box 6">
          <a:extLst>
            <a:ext uri="{FF2B5EF4-FFF2-40B4-BE49-F238E27FC236}">
              <a16:creationId xmlns:a16="http://schemas.microsoft.com/office/drawing/2014/main" id="{00000000-0008-0000-0100-00007C050000}"/>
            </a:ext>
          </a:extLst>
        </xdr:cNvPr>
        <xdr:cNvSpPr txBox="1">
          <a:spLocks noChangeArrowheads="1"/>
        </xdr:cNvSpPr>
      </xdr:nvSpPr>
      <xdr:spPr bwMode="auto">
        <a:xfrm>
          <a:off x="1295400" y="95448120"/>
          <a:ext cx="76200" cy="196216"/>
        </a:xfrm>
        <a:prstGeom prst="rect">
          <a:avLst/>
        </a:prstGeom>
        <a:noFill/>
        <a:ln w="9525">
          <a:noFill/>
          <a:miter lim="800000"/>
          <a:headEnd/>
          <a:tailEnd/>
        </a:ln>
      </xdr:spPr>
    </xdr:sp>
    <xdr:clientData/>
  </xdr:oneCellAnchor>
  <xdr:oneCellAnchor>
    <xdr:from>
      <xdr:col>2</xdr:col>
      <xdr:colOff>838200</xdr:colOff>
      <xdr:row>117</xdr:row>
      <xdr:rowOff>0</xdr:rowOff>
    </xdr:from>
    <xdr:ext cx="76200" cy="200025"/>
    <xdr:sp macro="" textlink="">
      <xdr:nvSpPr>
        <xdr:cNvPr id="1405" name="Text Box 6">
          <a:extLst>
            <a:ext uri="{FF2B5EF4-FFF2-40B4-BE49-F238E27FC236}">
              <a16:creationId xmlns:a16="http://schemas.microsoft.com/office/drawing/2014/main" id="{00000000-0008-0000-0100-00007D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06" name="Text Box 6">
          <a:extLst>
            <a:ext uri="{FF2B5EF4-FFF2-40B4-BE49-F238E27FC236}">
              <a16:creationId xmlns:a16="http://schemas.microsoft.com/office/drawing/2014/main" id="{00000000-0008-0000-0100-00007E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117</xdr:row>
      <xdr:rowOff>0</xdr:rowOff>
    </xdr:from>
    <xdr:ext cx="76200" cy="195157"/>
    <xdr:sp macro="" textlink="">
      <xdr:nvSpPr>
        <xdr:cNvPr id="1407" name="Text Box 6">
          <a:extLst>
            <a:ext uri="{FF2B5EF4-FFF2-40B4-BE49-F238E27FC236}">
              <a16:creationId xmlns:a16="http://schemas.microsoft.com/office/drawing/2014/main" id="{00000000-0008-0000-0100-00007F050000}"/>
            </a:ext>
          </a:extLst>
        </xdr:cNvPr>
        <xdr:cNvSpPr txBox="1">
          <a:spLocks noChangeArrowheads="1"/>
        </xdr:cNvSpPr>
      </xdr:nvSpPr>
      <xdr:spPr bwMode="auto">
        <a:xfrm>
          <a:off x="1295400" y="95448120"/>
          <a:ext cx="76200" cy="19515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7082"/>
    <xdr:sp macro="" textlink="">
      <xdr:nvSpPr>
        <xdr:cNvPr id="1408" name="Text Box 6">
          <a:extLst>
            <a:ext uri="{FF2B5EF4-FFF2-40B4-BE49-F238E27FC236}">
              <a16:creationId xmlns:a16="http://schemas.microsoft.com/office/drawing/2014/main" id="{00000000-0008-0000-0100-000080050000}"/>
            </a:ext>
          </a:extLst>
        </xdr:cNvPr>
        <xdr:cNvSpPr txBox="1">
          <a:spLocks noChangeArrowheads="1"/>
        </xdr:cNvSpPr>
      </xdr:nvSpPr>
      <xdr:spPr bwMode="auto">
        <a:xfrm>
          <a:off x="1295400" y="95448120"/>
          <a:ext cx="76200" cy="197082"/>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09" name="Text Box 6">
          <a:extLst>
            <a:ext uri="{FF2B5EF4-FFF2-40B4-BE49-F238E27FC236}">
              <a16:creationId xmlns:a16="http://schemas.microsoft.com/office/drawing/2014/main" id="{00000000-0008-0000-0100-000081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10" name="Text Box 6">
          <a:extLst>
            <a:ext uri="{FF2B5EF4-FFF2-40B4-BE49-F238E27FC236}">
              <a16:creationId xmlns:a16="http://schemas.microsoft.com/office/drawing/2014/main" id="{00000000-0008-0000-0100-000082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11" name="Text Box 6">
          <a:extLst>
            <a:ext uri="{FF2B5EF4-FFF2-40B4-BE49-F238E27FC236}">
              <a16:creationId xmlns:a16="http://schemas.microsoft.com/office/drawing/2014/main" id="{00000000-0008-0000-0100-000083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12" name="Text Box 6">
          <a:extLst>
            <a:ext uri="{FF2B5EF4-FFF2-40B4-BE49-F238E27FC236}">
              <a16:creationId xmlns:a16="http://schemas.microsoft.com/office/drawing/2014/main" id="{00000000-0008-0000-0100-000084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13" name="Text Box 6">
          <a:extLst>
            <a:ext uri="{FF2B5EF4-FFF2-40B4-BE49-F238E27FC236}">
              <a16:creationId xmlns:a16="http://schemas.microsoft.com/office/drawing/2014/main" id="{00000000-0008-0000-0100-000085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14" name="Text Box 6">
          <a:extLst>
            <a:ext uri="{FF2B5EF4-FFF2-40B4-BE49-F238E27FC236}">
              <a16:creationId xmlns:a16="http://schemas.microsoft.com/office/drawing/2014/main" id="{00000000-0008-0000-0100-000086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6216"/>
    <xdr:sp macro="" textlink="">
      <xdr:nvSpPr>
        <xdr:cNvPr id="1415" name="Text Box 6">
          <a:extLst>
            <a:ext uri="{FF2B5EF4-FFF2-40B4-BE49-F238E27FC236}">
              <a16:creationId xmlns:a16="http://schemas.microsoft.com/office/drawing/2014/main" id="{00000000-0008-0000-0100-000087050000}"/>
            </a:ext>
          </a:extLst>
        </xdr:cNvPr>
        <xdr:cNvSpPr txBox="1">
          <a:spLocks noChangeArrowheads="1"/>
        </xdr:cNvSpPr>
      </xdr:nvSpPr>
      <xdr:spPr bwMode="auto">
        <a:xfrm>
          <a:off x="1295400" y="95448120"/>
          <a:ext cx="76200" cy="196216"/>
        </a:xfrm>
        <a:prstGeom prst="rect">
          <a:avLst/>
        </a:prstGeom>
        <a:noFill/>
        <a:ln w="9525">
          <a:noFill/>
          <a:miter lim="800000"/>
          <a:headEnd/>
          <a:tailEnd/>
        </a:ln>
      </xdr:spPr>
    </xdr:sp>
    <xdr:clientData/>
  </xdr:oneCellAnchor>
  <xdr:oneCellAnchor>
    <xdr:from>
      <xdr:col>2</xdr:col>
      <xdr:colOff>838200</xdr:colOff>
      <xdr:row>117</xdr:row>
      <xdr:rowOff>0</xdr:rowOff>
    </xdr:from>
    <xdr:ext cx="76200" cy="200025"/>
    <xdr:sp macro="" textlink="">
      <xdr:nvSpPr>
        <xdr:cNvPr id="1416" name="Text Box 6">
          <a:extLst>
            <a:ext uri="{FF2B5EF4-FFF2-40B4-BE49-F238E27FC236}">
              <a16:creationId xmlns:a16="http://schemas.microsoft.com/office/drawing/2014/main" id="{00000000-0008-0000-0100-000088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17" name="Text Box 6">
          <a:extLst>
            <a:ext uri="{FF2B5EF4-FFF2-40B4-BE49-F238E27FC236}">
              <a16:creationId xmlns:a16="http://schemas.microsoft.com/office/drawing/2014/main" id="{00000000-0008-0000-0100-00008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117</xdr:row>
      <xdr:rowOff>0</xdr:rowOff>
    </xdr:from>
    <xdr:ext cx="76200" cy="202776"/>
    <xdr:sp macro="" textlink="">
      <xdr:nvSpPr>
        <xdr:cNvPr id="1418" name="Text Box 6">
          <a:extLst>
            <a:ext uri="{FF2B5EF4-FFF2-40B4-BE49-F238E27FC236}">
              <a16:creationId xmlns:a16="http://schemas.microsoft.com/office/drawing/2014/main" id="{00000000-0008-0000-0100-00008A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6"/>
    <xdr:sp macro="" textlink="">
      <xdr:nvSpPr>
        <xdr:cNvPr id="1419" name="Text Box 6">
          <a:extLst>
            <a:ext uri="{FF2B5EF4-FFF2-40B4-BE49-F238E27FC236}">
              <a16:creationId xmlns:a16="http://schemas.microsoft.com/office/drawing/2014/main" id="{00000000-0008-0000-0100-00008B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5157"/>
    <xdr:sp macro="" textlink="">
      <xdr:nvSpPr>
        <xdr:cNvPr id="1420" name="Text Box 6">
          <a:extLst>
            <a:ext uri="{FF2B5EF4-FFF2-40B4-BE49-F238E27FC236}">
              <a16:creationId xmlns:a16="http://schemas.microsoft.com/office/drawing/2014/main" id="{00000000-0008-0000-0100-00008C050000}"/>
            </a:ext>
          </a:extLst>
        </xdr:cNvPr>
        <xdr:cNvSpPr txBox="1">
          <a:spLocks noChangeArrowheads="1"/>
        </xdr:cNvSpPr>
      </xdr:nvSpPr>
      <xdr:spPr bwMode="auto">
        <a:xfrm>
          <a:off x="1295400" y="95448120"/>
          <a:ext cx="76200" cy="19515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6"/>
    <xdr:sp macro="" textlink="">
      <xdr:nvSpPr>
        <xdr:cNvPr id="1421" name="Text Box 6">
          <a:extLst>
            <a:ext uri="{FF2B5EF4-FFF2-40B4-BE49-F238E27FC236}">
              <a16:creationId xmlns:a16="http://schemas.microsoft.com/office/drawing/2014/main" id="{00000000-0008-0000-0100-00008D050000}"/>
            </a:ext>
          </a:extLst>
        </xdr:cNvPr>
        <xdr:cNvSpPr txBox="1">
          <a:spLocks noChangeArrowheads="1"/>
        </xdr:cNvSpPr>
      </xdr:nvSpPr>
      <xdr:spPr bwMode="auto">
        <a:xfrm>
          <a:off x="1295400" y="95448120"/>
          <a:ext cx="76200" cy="202776"/>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22" name="Text Box 6">
          <a:extLst>
            <a:ext uri="{FF2B5EF4-FFF2-40B4-BE49-F238E27FC236}">
              <a16:creationId xmlns:a16="http://schemas.microsoft.com/office/drawing/2014/main" id="{00000000-0008-0000-0100-00008E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23" name="Text Box 6">
          <a:extLst>
            <a:ext uri="{FF2B5EF4-FFF2-40B4-BE49-F238E27FC236}">
              <a16:creationId xmlns:a16="http://schemas.microsoft.com/office/drawing/2014/main" id="{00000000-0008-0000-0100-00008F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24" name="Text Box 6">
          <a:extLst>
            <a:ext uri="{FF2B5EF4-FFF2-40B4-BE49-F238E27FC236}">
              <a16:creationId xmlns:a16="http://schemas.microsoft.com/office/drawing/2014/main" id="{00000000-0008-0000-0100-000090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7082"/>
    <xdr:sp macro="" textlink="">
      <xdr:nvSpPr>
        <xdr:cNvPr id="1425" name="Text Box 6">
          <a:extLst>
            <a:ext uri="{FF2B5EF4-FFF2-40B4-BE49-F238E27FC236}">
              <a16:creationId xmlns:a16="http://schemas.microsoft.com/office/drawing/2014/main" id="{00000000-0008-0000-0100-000091050000}"/>
            </a:ext>
          </a:extLst>
        </xdr:cNvPr>
        <xdr:cNvSpPr txBox="1">
          <a:spLocks noChangeArrowheads="1"/>
        </xdr:cNvSpPr>
      </xdr:nvSpPr>
      <xdr:spPr bwMode="auto">
        <a:xfrm>
          <a:off x="1295400" y="95448120"/>
          <a:ext cx="76200" cy="197082"/>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26" name="Text Box 6">
          <a:extLst>
            <a:ext uri="{FF2B5EF4-FFF2-40B4-BE49-F238E27FC236}">
              <a16:creationId xmlns:a16="http://schemas.microsoft.com/office/drawing/2014/main" id="{00000000-0008-0000-0100-000092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27" name="Text Box 6">
          <a:extLst>
            <a:ext uri="{FF2B5EF4-FFF2-40B4-BE49-F238E27FC236}">
              <a16:creationId xmlns:a16="http://schemas.microsoft.com/office/drawing/2014/main" id="{00000000-0008-0000-0100-000093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28" name="Text Box 6">
          <a:extLst>
            <a:ext uri="{FF2B5EF4-FFF2-40B4-BE49-F238E27FC236}">
              <a16:creationId xmlns:a16="http://schemas.microsoft.com/office/drawing/2014/main" id="{00000000-0008-0000-0100-000094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29" name="Text Box 6">
          <a:extLst>
            <a:ext uri="{FF2B5EF4-FFF2-40B4-BE49-F238E27FC236}">
              <a16:creationId xmlns:a16="http://schemas.microsoft.com/office/drawing/2014/main" id="{00000000-0008-0000-0100-000095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30" name="Text Box 6">
          <a:extLst>
            <a:ext uri="{FF2B5EF4-FFF2-40B4-BE49-F238E27FC236}">
              <a16:creationId xmlns:a16="http://schemas.microsoft.com/office/drawing/2014/main" id="{00000000-0008-0000-0100-000096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31" name="Text Box 6">
          <a:extLst>
            <a:ext uri="{FF2B5EF4-FFF2-40B4-BE49-F238E27FC236}">
              <a16:creationId xmlns:a16="http://schemas.microsoft.com/office/drawing/2014/main" id="{00000000-0008-0000-0100-000097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6216"/>
    <xdr:sp macro="" textlink="">
      <xdr:nvSpPr>
        <xdr:cNvPr id="1432" name="Text Box 6">
          <a:extLst>
            <a:ext uri="{FF2B5EF4-FFF2-40B4-BE49-F238E27FC236}">
              <a16:creationId xmlns:a16="http://schemas.microsoft.com/office/drawing/2014/main" id="{00000000-0008-0000-0100-000098050000}"/>
            </a:ext>
          </a:extLst>
        </xdr:cNvPr>
        <xdr:cNvSpPr txBox="1">
          <a:spLocks noChangeArrowheads="1"/>
        </xdr:cNvSpPr>
      </xdr:nvSpPr>
      <xdr:spPr bwMode="auto">
        <a:xfrm>
          <a:off x="1295400" y="95448120"/>
          <a:ext cx="76200" cy="196216"/>
        </a:xfrm>
        <a:prstGeom prst="rect">
          <a:avLst/>
        </a:prstGeom>
        <a:noFill/>
        <a:ln w="9525">
          <a:noFill/>
          <a:miter lim="800000"/>
          <a:headEnd/>
          <a:tailEnd/>
        </a:ln>
      </xdr:spPr>
    </xdr:sp>
    <xdr:clientData/>
  </xdr:oneCellAnchor>
  <xdr:oneCellAnchor>
    <xdr:from>
      <xdr:col>2</xdr:col>
      <xdr:colOff>838200</xdr:colOff>
      <xdr:row>117</xdr:row>
      <xdr:rowOff>0</xdr:rowOff>
    </xdr:from>
    <xdr:ext cx="76200" cy="200025"/>
    <xdr:sp macro="" textlink="">
      <xdr:nvSpPr>
        <xdr:cNvPr id="1433" name="Text Box 6">
          <a:extLst>
            <a:ext uri="{FF2B5EF4-FFF2-40B4-BE49-F238E27FC236}">
              <a16:creationId xmlns:a16="http://schemas.microsoft.com/office/drawing/2014/main" id="{00000000-0008-0000-0100-00009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34" name="Text Box 6">
          <a:extLst>
            <a:ext uri="{FF2B5EF4-FFF2-40B4-BE49-F238E27FC236}">
              <a16:creationId xmlns:a16="http://schemas.microsoft.com/office/drawing/2014/main" id="{00000000-0008-0000-0100-00009A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117</xdr:row>
      <xdr:rowOff>0</xdr:rowOff>
    </xdr:from>
    <xdr:ext cx="76200" cy="195157"/>
    <xdr:sp macro="" textlink="">
      <xdr:nvSpPr>
        <xdr:cNvPr id="1435" name="Text Box 6">
          <a:extLst>
            <a:ext uri="{FF2B5EF4-FFF2-40B4-BE49-F238E27FC236}">
              <a16:creationId xmlns:a16="http://schemas.microsoft.com/office/drawing/2014/main" id="{00000000-0008-0000-0100-00009B050000}"/>
            </a:ext>
          </a:extLst>
        </xdr:cNvPr>
        <xdr:cNvSpPr txBox="1">
          <a:spLocks noChangeArrowheads="1"/>
        </xdr:cNvSpPr>
      </xdr:nvSpPr>
      <xdr:spPr bwMode="auto">
        <a:xfrm>
          <a:off x="1295400" y="95448120"/>
          <a:ext cx="76200" cy="19515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7082"/>
    <xdr:sp macro="" textlink="">
      <xdr:nvSpPr>
        <xdr:cNvPr id="1436" name="Text Box 6">
          <a:extLst>
            <a:ext uri="{FF2B5EF4-FFF2-40B4-BE49-F238E27FC236}">
              <a16:creationId xmlns:a16="http://schemas.microsoft.com/office/drawing/2014/main" id="{00000000-0008-0000-0100-00009C050000}"/>
            </a:ext>
          </a:extLst>
        </xdr:cNvPr>
        <xdr:cNvSpPr txBox="1">
          <a:spLocks noChangeArrowheads="1"/>
        </xdr:cNvSpPr>
      </xdr:nvSpPr>
      <xdr:spPr bwMode="auto">
        <a:xfrm>
          <a:off x="1295400" y="95448120"/>
          <a:ext cx="76200" cy="197082"/>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37" name="Text Box 6">
          <a:extLst>
            <a:ext uri="{FF2B5EF4-FFF2-40B4-BE49-F238E27FC236}">
              <a16:creationId xmlns:a16="http://schemas.microsoft.com/office/drawing/2014/main" id="{00000000-0008-0000-0100-00009D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38" name="Text Box 6">
          <a:extLst>
            <a:ext uri="{FF2B5EF4-FFF2-40B4-BE49-F238E27FC236}">
              <a16:creationId xmlns:a16="http://schemas.microsoft.com/office/drawing/2014/main" id="{00000000-0008-0000-0100-00009E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202777"/>
    <xdr:sp macro="" textlink="">
      <xdr:nvSpPr>
        <xdr:cNvPr id="1439" name="Text Box 6">
          <a:extLst>
            <a:ext uri="{FF2B5EF4-FFF2-40B4-BE49-F238E27FC236}">
              <a16:creationId xmlns:a16="http://schemas.microsoft.com/office/drawing/2014/main" id="{00000000-0008-0000-0100-00009F050000}"/>
            </a:ext>
          </a:extLst>
        </xdr:cNvPr>
        <xdr:cNvSpPr txBox="1">
          <a:spLocks noChangeArrowheads="1"/>
        </xdr:cNvSpPr>
      </xdr:nvSpPr>
      <xdr:spPr bwMode="auto">
        <a:xfrm>
          <a:off x="1295400" y="95448120"/>
          <a:ext cx="76200" cy="202777"/>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40" name="Text Box 6">
          <a:extLst>
            <a:ext uri="{FF2B5EF4-FFF2-40B4-BE49-F238E27FC236}">
              <a16:creationId xmlns:a16="http://schemas.microsoft.com/office/drawing/2014/main" id="{00000000-0008-0000-0100-0000A0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41" name="Text Box 6">
          <a:extLst>
            <a:ext uri="{FF2B5EF4-FFF2-40B4-BE49-F238E27FC236}">
              <a16:creationId xmlns:a16="http://schemas.microsoft.com/office/drawing/2014/main" id="{00000000-0008-0000-0100-0000A1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67640"/>
    <xdr:sp macro="" textlink="">
      <xdr:nvSpPr>
        <xdr:cNvPr id="1442" name="Text Box 6">
          <a:extLst>
            <a:ext uri="{FF2B5EF4-FFF2-40B4-BE49-F238E27FC236}">
              <a16:creationId xmlns:a16="http://schemas.microsoft.com/office/drawing/2014/main" id="{00000000-0008-0000-0100-0000A2050000}"/>
            </a:ext>
          </a:extLst>
        </xdr:cNvPr>
        <xdr:cNvSpPr txBox="1">
          <a:spLocks noChangeArrowheads="1"/>
        </xdr:cNvSpPr>
      </xdr:nvSpPr>
      <xdr:spPr bwMode="auto">
        <a:xfrm>
          <a:off x="1295400" y="95448120"/>
          <a:ext cx="76200" cy="167640"/>
        </a:xfrm>
        <a:prstGeom prst="rect">
          <a:avLst/>
        </a:prstGeom>
        <a:noFill/>
        <a:ln w="9525">
          <a:noFill/>
          <a:miter lim="800000"/>
          <a:headEnd/>
          <a:tailEnd/>
        </a:ln>
      </xdr:spPr>
    </xdr:sp>
    <xdr:clientData/>
  </xdr:oneCellAnchor>
  <xdr:oneCellAnchor>
    <xdr:from>
      <xdr:col>2</xdr:col>
      <xdr:colOff>861060</xdr:colOff>
      <xdr:row>117</xdr:row>
      <xdr:rowOff>0</xdr:rowOff>
    </xdr:from>
    <xdr:ext cx="76200" cy="196216"/>
    <xdr:sp macro="" textlink="">
      <xdr:nvSpPr>
        <xdr:cNvPr id="1443" name="Text Box 6">
          <a:extLst>
            <a:ext uri="{FF2B5EF4-FFF2-40B4-BE49-F238E27FC236}">
              <a16:creationId xmlns:a16="http://schemas.microsoft.com/office/drawing/2014/main" id="{00000000-0008-0000-0100-0000A3050000}"/>
            </a:ext>
          </a:extLst>
        </xdr:cNvPr>
        <xdr:cNvSpPr txBox="1">
          <a:spLocks noChangeArrowheads="1"/>
        </xdr:cNvSpPr>
      </xdr:nvSpPr>
      <xdr:spPr bwMode="auto">
        <a:xfrm>
          <a:off x="1295400" y="95448120"/>
          <a:ext cx="76200" cy="196216"/>
        </a:xfrm>
        <a:prstGeom prst="rect">
          <a:avLst/>
        </a:prstGeom>
        <a:noFill/>
        <a:ln w="9525">
          <a:noFill/>
          <a:miter lim="800000"/>
          <a:headEnd/>
          <a:tailEnd/>
        </a:ln>
      </xdr:spPr>
    </xdr:sp>
    <xdr:clientData/>
  </xdr:oneCellAnchor>
  <xdr:oneCellAnchor>
    <xdr:from>
      <xdr:col>2</xdr:col>
      <xdr:colOff>838200</xdr:colOff>
      <xdr:row>117</xdr:row>
      <xdr:rowOff>0</xdr:rowOff>
    </xdr:from>
    <xdr:ext cx="76200" cy="200025"/>
    <xdr:sp macro="" textlink="">
      <xdr:nvSpPr>
        <xdr:cNvPr id="1444" name="Text Box 6">
          <a:extLst>
            <a:ext uri="{FF2B5EF4-FFF2-40B4-BE49-F238E27FC236}">
              <a16:creationId xmlns:a16="http://schemas.microsoft.com/office/drawing/2014/main" id="{00000000-0008-0000-0100-0000A4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45" name="Text Box 6">
          <a:extLst>
            <a:ext uri="{FF2B5EF4-FFF2-40B4-BE49-F238E27FC236}">
              <a16:creationId xmlns:a16="http://schemas.microsoft.com/office/drawing/2014/main" id="{00000000-0008-0000-0100-0000A5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46" name="Text Box 6">
          <a:extLst>
            <a:ext uri="{FF2B5EF4-FFF2-40B4-BE49-F238E27FC236}">
              <a16:creationId xmlns:a16="http://schemas.microsoft.com/office/drawing/2014/main" id="{00000000-0008-0000-0100-0000A6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47" name="Text Box 6">
          <a:extLst>
            <a:ext uri="{FF2B5EF4-FFF2-40B4-BE49-F238E27FC236}">
              <a16:creationId xmlns:a16="http://schemas.microsoft.com/office/drawing/2014/main" id="{00000000-0008-0000-0100-0000A7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48" name="Text Box 6">
          <a:extLst>
            <a:ext uri="{FF2B5EF4-FFF2-40B4-BE49-F238E27FC236}">
              <a16:creationId xmlns:a16="http://schemas.microsoft.com/office/drawing/2014/main" id="{00000000-0008-0000-0100-0000A8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49" name="Text Box 6">
          <a:extLst>
            <a:ext uri="{FF2B5EF4-FFF2-40B4-BE49-F238E27FC236}">
              <a16:creationId xmlns:a16="http://schemas.microsoft.com/office/drawing/2014/main" id="{00000000-0008-0000-0100-0000A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0" name="Text Box 6">
          <a:extLst>
            <a:ext uri="{FF2B5EF4-FFF2-40B4-BE49-F238E27FC236}">
              <a16:creationId xmlns:a16="http://schemas.microsoft.com/office/drawing/2014/main" id="{00000000-0008-0000-0100-0000AA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1" name="Text Box 6">
          <a:extLst>
            <a:ext uri="{FF2B5EF4-FFF2-40B4-BE49-F238E27FC236}">
              <a16:creationId xmlns:a16="http://schemas.microsoft.com/office/drawing/2014/main" id="{00000000-0008-0000-0100-0000AB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2" name="Text Box 6">
          <a:extLst>
            <a:ext uri="{FF2B5EF4-FFF2-40B4-BE49-F238E27FC236}">
              <a16:creationId xmlns:a16="http://schemas.microsoft.com/office/drawing/2014/main" id="{00000000-0008-0000-0100-0000AC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3" name="Text Box 6">
          <a:extLst>
            <a:ext uri="{FF2B5EF4-FFF2-40B4-BE49-F238E27FC236}">
              <a16:creationId xmlns:a16="http://schemas.microsoft.com/office/drawing/2014/main" id="{00000000-0008-0000-0100-0000AD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4" name="Text Box 6">
          <a:extLst>
            <a:ext uri="{FF2B5EF4-FFF2-40B4-BE49-F238E27FC236}">
              <a16:creationId xmlns:a16="http://schemas.microsoft.com/office/drawing/2014/main" id="{00000000-0008-0000-0100-0000AE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5" name="Text Box 6">
          <a:extLst>
            <a:ext uri="{FF2B5EF4-FFF2-40B4-BE49-F238E27FC236}">
              <a16:creationId xmlns:a16="http://schemas.microsoft.com/office/drawing/2014/main" id="{00000000-0008-0000-0100-0000AF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6" name="Text Box 6">
          <a:extLst>
            <a:ext uri="{FF2B5EF4-FFF2-40B4-BE49-F238E27FC236}">
              <a16:creationId xmlns:a16="http://schemas.microsoft.com/office/drawing/2014/main" id="{00000000-0008-0000-0100-0000B0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7" name="Text Box 6">
          <a:extLst>
            <a:ext uri="{FF2B5EF4-FFF2-40B4-BE49-F238E27FC236}">
              <a16:creationId xmlns:a16="http://schemas.microsoft.com/office/drawing/2014/main" id="{00000000-0008-0000-0100-0000B1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8" name="Text Box 6">
          <a:extLst>
            <a:ext uri="{FF2B5EF4-FFF2-40B4-BE49-F238E27FC236}">
              <a16:creationId xmlns:a16="http://schemas.microsoft.com/office/drawing/2014/main" id="{00000000-0008-0000-0100-0000B2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59" name="Text Box 6">
          <a:extLst>
            <a:ext uri="{FF2B5EF4-FFF2-40B4-BE49-F238E27FC236}">
              <a16:creationId xmlns:a16="http://schemas.microsoft.com/office/drawing/2014/main" id="{00000000-0008-0000-0100-0000B3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0" name="Text Box 6">
          <a:extLst>
            <a:ext uri="{FF2B5EF4-FFF2-40B4-BE49-F238E27FC236}">
              <a16:creationId xmlns:a16="http://schemas.microsoft.com/office/drawing/2014/main" id="{00000000-0008-0000-0100-0000B4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1" name="Text Box 6">
          <a:extLst>
            <a:ext uri="{FF2B5EF4-FFF2-40B4-BE49-F238E27FC236}">
              <a16:creationId xmlns:a16="http://schemas.microsoft.com/office/drawing/2014/main" id="{00000000-0008-0000-0100-0000B5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2" name="Text Box 6">
          <a:extLst>
            <a:ext uri="{FF2B5EF4-FFF2-40B4-BE49-F238E27FC236}">
              <a16:creationId xmlns:a16="http://schemas.microsoft.com/office/drawing/2014/main" id="{00000000-0008-0000-0100-0000B6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3" name="Text Box 6">
          <a:extLst>
            <a:ext uri="{FF2B5EF4-FFF2-40B4-BE49-F238E27FC236}">
              <a16:creationId xmlns:a16="http://schemas.microsoft.com/office/drawing/2014/main" id="{00000000-0008-0000-0100-0000B7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4" name="Text Box 6">
          <a:extLst>
            <a:ext uri="{FF2B5EF4-FFF2-40B4-BE49-F238E27FC236}">
              <a16:creationId xmlns:a16="http://schemas.microsoft.com/office/drawing/2014/main" id="{00000000-0008-0000-0100-0000B8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465" name="Text Box 6">
          <a:extLst>
            <a:ext uri="{FF2B5EF4-FFF2-40B4-BE49-F238E27FC236}">
              <a16:creationId xmlns:a16="http://schemas.microsoft.com/office/drawing/2014/main" id="{00000000-0008-0000-0100-0000B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66" name="Text Box 6">
          <a:extLst>
            <a:ext uri="{FF2B5EF4-FFF2-40B4-BE49-F238E27FC236}">
              <a16:creationId xmlns:a16="http://schemas.microsoft.com/office/drawing/2014/main" id="{00000000-0008-0000-0100-0000BA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67" name="Text Box 6">
          <a:extLst>
            <a:ext uri="{FF2B5EF4-FFF2-40B4-BE49-F238E27FC236}">
              <a16:creationId xmlns:a16="http://schemas.microsoft.com/office/drawing/2014/main" id="{00000000-0008-0000-0100-0000BB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68" name="Text Box 6">
          <a:extLst>
            <a:ext uri="{FF2B5EF4-FFF2-40B4-BE49-F238E27FC236}">
              <a16:creationId xmlns:a16="http://schemas.microsoft.com/office/drawing/2014/main" id="{00000000-0008-0000-0100-0000BC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69" name="Text Box 6">
          <a:extLst>
            <a:ext uri="{FF2B5EF4-FFF2-40B4-BE49-F238E27FC236}">
              <a16:creationId xmlns:a16="http://schemas.microsoft.com/office/drawing/2014/main" id="{00000000-0008-0000-0100-0000BD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0" name="Text Box 6">
          <a:extLst>
            <a:ext uri="{FF2B5EF4-FFF2-40B4-BE49-F238E27FC236}">
              <a16:creationId xmlns:a16="http://schemas.microsoft.com/office/drawing/2014/main" id="{00000000-0008-0000-0100-0000BE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1" name="Text Box 6">
          <a:extLst>
            <a:ext uri="{FF2B5EF4-FFF2-40B4-BE49-F238E27FC236}">
              <a16:creationId xmlns:a16="http://schemas.microsoft.com/office/drawing/2014/main" id="{00000000-0008-0000-0100-0000BF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2" name="Text Box 6">
          <a:extLst>
            <a:ext uri="{FF2B5EF4-FFF2-40B4-BE49-F238E27FC236}">
              <a16:creationId xmlns:a16="http://schemas.microsoft.com/office/drawing/2014/main" id="{00000000-0008-0000-0100-0000C0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3" name="Text Box 6">
          <a:extLst>
            <a:ext uri="{FF2B5EF4-FFF2-40B4-BE49-F238E27FC236}">
              <a16:creationId xmlns:a16="http://schemas.microsoft.com/office/drawing/2014/main" id="{00000000-0008-0000-0100-0000C1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4" name="Text Box 6">
          <a:extLst>
            <a:ext uri="{FF2B5EF4-FFF2-40B4-BE49-F238E27FC236}">
              <a16:creationId xmlns:a16="http://schemas.microsoft.com/office/drawing/2014/main" id="{00000000-0008-0000-0100-0000C2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5" name="Text Box 6">
          <a:extLst>
            <a:ext uri="{FF2B5EF4-FFF2-40B4-BE49-F238E27FC236}">
              <a16:creationId xmlns:a16="http://schemas.microsoft.com/office/drawing/2014/main" id="{00000000-0008-0000-0100-0000C3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6" name="Text Box 6">
          <a:extLst>
            <a:ext uri="{FF2B5EF4-FFF2-40B4-BE49-F238E27FC236}">
              <a16:creationId xmlns:a16="http://schemas.microsoft.com/office/drawing/2014/main" id="{00000000-0008-0000-0100-0000C4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7" name="Text Box 6">
          <a:extLst>
            <a:ext uri="{FF2B5EF4-FFF2-40B4-BE49-F238E27FC236}">
              <a16:creationId xmlns:a16="http://schemas.microsoft.com/office/drawing/2014/main" id="{00000000-0008-0000-0100-0000C5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8" name="Text Box 6">
          <a:extLst>
            <a:ext uri="{FF2B5EF4-FFF2-40B4-BE49-F238E27FC236}">
              <a16:creationId xmlns:a16="http://schemas.microsoft.com/office/drawing/2014/main" id="{00000000-0008-0000-0100-0000C6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79" name="Text Box 6">
          <a:extLst>
            <a:ext uri="{FF2B5EF4-FFF2-40B4-BE49-F238E27FC236}">
              <a16:creationId xmlns:a16="http://schemas.microsoft.com/office/drawing/2014/main" id="{00000000-0008-0000-0100-0000C7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0" name="Text Box 6">
          <a:extLst>
            <a:ext uri="{FF2B5EF4-FFF2-40B4-BE49-F238E27FC236}">
              <a16:creationId xmlns:a16="http://schemas.microsoft.com/office/drawing/2014/main" id="{00000000-0008-0000-0100-0000C8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1" name="Text Box 6">
          <a:extLst>
            <a:ext uri="{FF2B5EF4-FFF2-40B4-BE49-F238E27FC236}">
              <a16:creationId xmlns:a16="http://schemas.microsoft.com/office/drawing/2014/main" id="{00000000-0008-0000-0100-0000C9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2" name="Text Box 6">
          <a:extLst>
            <a:ext uri="{FF2B5EF4-FFF2-40B4-BE49-F238E27FC236}">
              <a16:creationId xmlns:a16="http://schemas.microsoft.com/office/drawing/2014/main" id="{00000000-0008-0000-0100-0000CA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3" name="Text Box 6">
          <a:extLst>
            <a:ext uri="{FF2B5EF4-FFF2-40B4-BE49-F238E27FC236}">
              <a16:creationId xmlns:a16="http://schemas.microsoft.com/office/drawing/2014/main" id="{00000000-0008-0000-0100-0000CB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4" name="Text Box 6">
          <a:extLst>
            <a:ext uri="{FF2B5EF4-FFF2-40B4-BE49-F238E27FC236}">
              <a16:creationId xmlns:a16="http://schemas.microsoft.com/office/drawing/2014/main" id="{00000000-0008-0000-0100-0000CC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5" name="Text Box 6">
          <a:extLst>
            <a:ext uri="{FF2B5EF4-FFF2-40B4-BE49-F238E27FC236}">
              <a16:creationId xmlns:a16="http://schemas.microsoft.com/office/drawing/2014/main" id="{00000000-0008-0000-0100-0000CD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6" name="Text Box 6">
          <a:extLst>
            <a:ext uri="{FF2B5EF4-FFF2-40B4-BE49-F238E27FC236}">
              <a16:creationId xmlns:a16="http://schemas.microsoft.com/office/drawing/2014/main" id="{00000000-0008-0000-0100-0000CE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7" name="Text Box 6">
          <a:extLst>
            <a:ext uri="{FF2B5EF4-FFF2-40B4-BE49-F238E27FC236}">
              <a16:creationId xmlns:a16="http://schemas.microsoft.com/office/drawing/2014/main" id="{00000000-0008-0000-0100-0000CF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8" name="Text Box 6">
          <a:extLst>
            <a:ext uri="{FF2B5EF4-FFF2-40B4-BE49-F238E27FC236}">
              <a16:creationId xmlns:a16="http://schemas.microsoft.com/office/drawing/2014/main" id="{00000000-0008-0000-0100-0000D0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89" name="Text Box 6">
          <a:extLst>
            <a:ext uri="{FF2B5EF4-FFF2-40B4-BE49-F238E27FC236}">
              <a16:creationId xmlns:a16="http://schemas.microsoft.com/office/drawing/2014/main" id="{00000000-0008-0000-0100-0000D1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0" name="Text Box 6">
          <a:extLst>
            <a:ext uri="{FF2B5EF4-FFF2-40B4-BE49-F238E27FC236}">
              <a16:creationId xmlns:a16="http://schemas.microsoft.com/office/drawing/2014/main" id="{00000000-0008-0000-0100-0000D2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1" name="Text Box 6">
          <a:extLst>
            <a:ext uri="{FF2B5EF4-FFF2-40B4-BE49-F238E27FC236}">
              <a16:creationId xmlns:a16="http://schemas.microsoft.com/office/drawing/2014/main" id="{00000000-0008-0000-0100-0000D3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2" name="Text Box 6">
          <a:extLst>
            <a:ext uri="{FF2B5EF4-FFF2-40B4-BE49-F238E27FC236}">
              <a16:creationId xmlns:a16="http://schemas.microsoft.com/office/drawing/2014/main" id="{00000000-0008-0000-0100-0000D4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3" name="Text Box 6">
          <a:extLst>
            <a:ext uri="{FF2B5EF4-FFF2-40B4-BE49-F238E27FC236}">
              <a16:creationId xmlns:a16="http://schemas.microsoft.com/office/drawing/2014/main" id="{00000000-0008-0000-0100-0000D5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4" name="Text Box 6">
          <a:extLst>
            <a:ext uri="{FF2B5EF4-FFF2-40B4-BE49-F238E27FC236}">
              <a16:creationId xmlns:a16="http://schemas.microsoft.com/office/drawing/2014/main" id="{00000000-0008-0000-0100-0000D6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5" name="Text Box 6">
          <a:extLst>
            <a:ext uri="{FF2B5EF4-FFF2-40B4-BE49-F238E27FC236}">
              <a16:creationId xmlns:a16="http://schemas.microsoft.com/office/drawing/2014/main" id="{00000000-0008-0000-0100-0000D7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6" name="Text Box 6">
          <a:extLst>
            <a:ext uri="{FF2B5EF4-FFF2-40B4-BE49-F238E27FC236}">
              <a16:creationId xmlns:a16="http://schemas.microsoft.com/office/drawing/2014/main" id="{00000000-0008-0000-0100-0000D8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7" name="Text Box 6">
          <a:extLst>
            <a:ext uri="{FF2B5EF4-FFF2-40B4-BE49-F238E27FC236}">
              <a16:creationId xmlns:a16="http://schemas.microsoft.com/office/drawing/2014/main" id="{00000000-0008-0000-0100-0000D9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8" name="Text Box 6">
          <a:extLst>
            <a:ext uri="{FF2B5EF4-FFF2-40B4-BE49-F238E27FC236}">
              <a16:creationId xmlns:a16="http://schemas.microsoft.com/office/drawing/2014/main" id="{00000000-0008-0000-0100-0000DA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499" name="Text Box 6">
          <a:extLst>
            <a:ext uri="{FF2B5EF4-FFF2-40B4-BE49-F238E27FC236}">
              <a16:creationId xmlns:a16="http://schemas.microsoft.com/office/drawing/2014/main" id="{00000000-0008-0000-0100-0000DB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00" name="Text Box 6">
          <a:extLst>
            <a:ext uri="{FF2B5EF4-FFF2-40B4-BE49-F238E27FC236}">
              <a16:creationId xmlns:a16="http://schemas.microsoft.com/office/drawing/2014/main" id="{00000000-0008-0000-0100-0000DC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01" name="Text Box 6">
          <a:extLst>
            <a:ext uri="{FF2B5EF4-FFF2-40B4-BE49-F238E27FC236}">
              <a16:creationId xmlns:a16="http://schemas.microsoft.com/office/drawing/2014/main" id="{00000000-0008-0000-0100-0000DD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2" name="Text Box 6">
          <a:extLst>
            <a:ext uri="{FF2B5EF4-FFF2-40B4-BE49-F238E27FC236}">
              <a16:creationId xmlns:a16="http://schemas.microsoft.com/office/drawing/2014/main" id="{00000000-0008-0000-0100-0000DE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3" name="Text Box 6">
          <a:extLst>
            <a:ext uri="{FF2B5EF4-FFF2-40B4-BE49-F238E27FC236}">
              <a16:creationId xmlns:a16="http://schemas.microsoft.com/office/drawing/2014/main" id="{00000000-0008-0000-0100-0000DF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4" name="Text Box 6">
          <a:extLst>
            <a:ext uri="{FF2B5EF4-FFF2-40B4-BE49-F238E27FC236}">
              <a16:creationId xmlns:a16="http://schemas.microsoft.com/office/drawing/2014/main" id="{00000000-0008-0000-0100-0000E0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5" name="Text Box 6">
          <a:extLst>
            <a:ext uri="{FF2B5EF4-FFF2-40B4-BE49-F238E27FC236}">
              <a16:creationId xmlns:a16="http://schemas.microsoft.com/office/drawing/2014/main" id="{00000000-0008-0000-0100-0000E1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6" name="Text Box 6">
          <a:extLst>
            <a:ext uri="{FF2B5EF4-FFF2-40B4-BE49-F238E27FC236}">
              <a16:creationId xmlns:a16="http://schemas.microsoft.com/office/drawing/2014/main" id="{00000000-0008-0000-0100-0000E2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7" name="Text Box 6">
          <a:extLst>
            <a:ext uri="{FF2B5EF4-FFF2-40B4-BE49-F238E27FC236}">
              <a16:creationId xmlns:a16="http://schemas.microsoft.com/office/drawing/2014/main" id="{00000000-0008-0000-0100-0000E3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8" name="Text Box 6">
          <a:extLst>
            <a:ext uri="{FF2B5EF4-FFF2-40B4-BE49-F238E27FC236}">
              <a16:creationId xmlns:a16="http://schemas.microsoft.com/office/drawing/2014/main" id="{00000000-0008-0000-0100-0000E4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09" name="Text Box 6">
          <a:extLst>
            <a:ext uri="{FF2B5EF4-FFF2-40B4-BE49-F238E27FC236}">
              <a16:creationId xmlns:a16="http://schemas.microsoft.com/office/drawing/2014/main" id="{00000000-0008-0000-0100-0000E5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10" name="Text Box 6">
          <a:extLst>
            <a:ext uri="{FF2B5EF4-FFF2-40B4-BE49-F238E27FC236}">
              <a16:creationId xmlns:a16="http://schemas.microsoft.com/office/drawing/2014/main" id="{00000000-0008-0000-0100-0000E6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11" name="Text Box 6">
          <a:extLst>
            <a:ext uri="{FF2B5EF4-FFF2-40B4-BE49-F238E27FC236}">
              <a16:creationId xmlns:a16="http://schemas.microsoft.com/office/drawing/2014/main" id="{00000000-0008-0000-0100-0000E7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12" name="Text Box 6">
          <a:extLst>
            <a:ext uri="{FF2B5EF4-FFF2-40B4-BE49-F238E27FC236}">
              <a16:creationId xmlns:a16="http://schemas.microsoft.com/office/drawing/2014/main" id="{00000000-0008-0000-0100-0000E8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13" name="Text Box 6">
          <a:extLst>
            <a:ext uri="{FF2B5EF4-FFF2-40B4-BE49-F238E27FC236}">
              <a16:creationId xmlns:a16="http://schemas.microsoft.com/office/drawing/2014/main" id="{00000000-0008-0000-0100-0000E905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4" name="Text Box 6">
          <a:extLst>
            <a:ext uri="{FF2B5EF4-FFF2-40B4-BE49-F238E27FC236}">
              <a16:creationId xmlns:a16="http://schemas.microsoft.com/office/drawing/2014/main" id="{00000000-0008-0000-0100-0000EA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5" name="Text Box 6">
          <a:extLst>
            <a:ext uri="{FF2B5EF4-FFF2-40B4-BE49-F238E27FC236}">
              <a16:creationId xmlns:a16="http://schemas.microsoft.com/office/drawing/2014/main" id="{00000000-0008-0000-0100-0000EB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6" name="Text Box 6">
          <a:extLst>
            <a:ext uri="{FF2B5EF4-FFF2-40B4-BE49-F238E27FC236}">
              <a16:creationId xmlns:a16="http://schemas.microsoft.com/office/drawing/2014/main" id="{00000000-0008-0000-0100-0000EC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7" name="Text Box 6">
          <a:extLst>
            <a:ext uri="{FF2B5EF4-FFF2-40B4-BE49-F238E27FC236}">
              <a16:creationId xmlns:a16="http://schemas.microsoft.com/office/drawing/2014/main" id="{00000000-0008-0000-0100-0000ED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8" name="Text Box 6">
          <a:extLst>
            <a:ext uri="{FF2B5EF4-FFF2-40B4-BE49-F238E27FC236}">
              <a16:creationId xmlns:a16="http://schemas.microsoft.com/office/drawing/2014/main" id="{00000000-0008-0000-0100-0000EE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19" name="Text Box 6">
          <a:extLst>
            <a:ext uri="{FF2B5EF4-FFF2-40B4-BE49-F238E27FC236}">
              <a16:creationId xmlns:a16="http://schemas.microsoft.com/office/drawing/2014/main" id="{00000000-0008-0000-0100-0000EF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0" name="Text Box 6">
          <a:extLst>
            <a:ext uri="{FF2B5EF4-FFF2-40B4-BE49-F238E27FC236}">
              <a16:creationId xmlns:a16="http://schemas.microsoft.com/office/drawing/2014/main" id="{00000000-0008-0000-0100-0000F0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1" name="Text Box 6">
          <a:extLst>
            <a:ext uri="{FF2B5EF4-FFF2-40B4-BE49-F238E27FC236}">
              <a16:creationId xmlns:a16="http://schemas.microsoft.com/office/drawing/2014/main" id="{00000000-0008-0000-0100-0000F1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2" name="Text Box 6">
          <a:extLst>
            <a:ext uri="{FF2B5EF4-FFF2-40B4-BE49-F238E27FC236}">
              <a16:creationId xmlns:a16="http://schemas.microsoft.com/office/drawing/2014/main" id="{00000000-0008-0000-0100-0000F2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3" name="Text Box 6">
          <a:extLst>
            <a:ext uri="{FF2B5EF4-FFF2-40B4-BE49-F238E27FC236}">
              <a16:creationId xmlns:a16="http://schemas.microsoft.com/office/drawing/2014/main" id="{00000000-0008-0000-0100-0000F3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4" name="Text Box 6">
          <a:extLst>
            <a:ext uri="{FF2B5EF4-FFF2-40B4-BE49-F238E27FC236}">
              <a16:creationId xmlns:a16="http://schemas.microsoft.com/office/drawing/2014/main" id="{00000000-0008-0000-0100-0000F4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5" name="Text Box 6">
          <a:extLst>
            <a:ext uri="{FF2B5EF4-FFF2-40B4-BE49-F238E27FC236}">
              <a16:creationId xmlns:a16="http://schemas.microsoft.com/office/drawing/2014/main" id="{00000000-0008-0000-0100-0000F5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6" name="Text Box 6">
          <a:extLst>
            <a:ext uri="{FF2B5EF4-FFF2-40B4-BE49-F238E27FC236}">
              <a16:creationId xmlns:a16="http://schemas.microsoft.com/office/drawing/2014/main" id="{00000000-0008-0000-0100-0000F6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7" name="Text Box 6">
          <a:extLst>
            <a:ext uri="{FF2B5EF4-FFF2-40B4-BE49-F238E27FC236}">
              <a16:creationId xmlns:a16="http://schemas.microsoft.com/office/drawing/2014/main" id="{00000000-0008-0000-0100-0000F7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8" name="Text Box 6">
          <a:extLst>
            <a:ext uri="{FF2B5EF4-FFF2-40B4-BE49-F238E27FC236}">
              <a16:creationId xmlns:a16="http://schemas.microsoft.com/office/drawing/2014/main" id="{00000000-0008-0000-0100-0000F8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29" name="Text Box 6">
          <a:extLst>
            <a:ext uri="{FF2B5EF4-FFF2-40B4-BE49-F238E27FC236}">
              <a16:creationId xmlns:a16="http://schemas.microsoft.com/office/drawing/2014/main" id="{00000000-0008-0000-0100-0000F9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0" name="Text Box 6">
          <a:extLst>
            <a:ext uri="{FF2B5EF4-FFF2-40B4-BE49-F238E27FC236}">
              <a16:creationId xmlns:a16="http://schemas.microsoft.com/office/drawing/2014/main" id="{00000000-0008-0000-0100-0000FA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1" name="Text Box 6">
          <a:extLst>
            <a:ext uri="{FF2B5EF4-FFF2-40B4-BE49-F238E27FC236}">
              <a16:creationId xmlns:a16="http://schemas.microsoft.com/office/drawing/2014/main" id="{00000000-0008-0000-0100-0000FB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2" name="Text Box 6">
          <a:extLst>
            <a:ext uri="{FF2B5EF4-FFF2-40B4-BE49-F238E27FC236}">
              <a16:creationId xmlns:a16="http://schemas.microsoft.com/office/drawing/2014/main" id="{00000000-0008-0000-0100-0000FC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3" name="Text Box 6">
          <a:extLst>
            <a:ext uri="{FF2B5EF4-FFF2-40B4-BE49-F238E27FC236}">
              <a16:creationId xmlns:a16="http://schemas.microsoft.com/office/drawing/2014/main" id="{00000000-0008-0000-0100-0000FD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4" name="Text Box 6">
          <a:extLst>
            <a:ext uri="{FF2B5EF4-FFF2-40B4-BE49-F238E27FC236}">
              <a16:creationId xmlns:a16="http://schemas.microsoft.com/office/drawing/2014/main" id="{00000000-0008-0000-0100-0000FE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5" name="Text Box 6">
          <a:extLst>
            <a:ext uri="{FF2B5EF4-FFF2-40B4-BE49-F238E27FC236}">
              <a16:creationId xmlns:a16="http://schemas.microsoft.com/office/drawing/2014/main" id="{00000000-0008-0000-0100-0000FF05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6" name="Text Box 6">
          <a:extLst>
            <a:ext uri="{FF2B5EF4-FFF2-40B4-BE49-F238E27FC236}">
              <a16:creationId xmlns:a16="http://schemas.microsoft.com/office/drawing/2014/main" id="{00000000-0008-0000-0100-000000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7" name="Text Box 6">
          <a:extLst>
            <a:ext uri="{FF2B5EF4-FFF2-40B4-BE49-F238E27FC236}">
              <a16:creationId xmlns:a16="http://schemas.microsoft.com/office/drawing/2014/main" id="{00000000-0008-0000-0100-000001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8" name="Text Box 6">
          <a:extLst>
            <a:ext uri="{FF2B5EF4-FFF2-40B4-BE49-F238E27FC236}">
              <a16:creationId xmlns:a16="http://schemas.microsoft.com/office/drawing/2014/main" id="{00000000-0008-0000-0100-000002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39" name="Text Box 6">
          <a:extLst>
            <a:ext uri="{FF2B5EF4-FFF2-40B4-BE49-F238E27FC236}">
              <a16:creationId xmlns:a16="http://schemas.microsoft.com/office/drawing/2014/main" id="{00000000-0008-0000-0100-000003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0" name="Text Box 6">
          <a:extLst>
            <a:ext uri="{FF2B5EF4-FFF2-40B4-BE49-F238E27FC236}">
              <a16:creationId xmlns:a16="http://schemas.microsoft.com/office/drawing/2014/main" id="{00000000-0008-0000-0100-000004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1" name="Text Box 6">
          <a:extLst>
            <a:ext uri="{FF2B5EF4-FFF2-40B4-BE49-F238E27FC236}">
              <a16:creationId xmlns:a16="http://schemas.microsoft.com/office/drawing/2014/main" id="{00000000-0008-0000-0100-000005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2" name="Text Box 6">
          <a:extLst>
            <a:ext uri="{FF2B5EF4-FFF2-40B4-BE49-F238E27FC236}">
              <a16:creationId xmlns:a16="http://schemas.microsoft.com/office/drawing/2014/main" id="{00000000-0008-0000-0100-000006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3" name="Text Box 6">
          <a:extLst>
            <a:ext uri="{FF2B5EF4-FFF2-40B4-BE49-F238E27FC236}">
              <a16:creationId xmlns:a16="http://schemas.microsoft.com/office/drawing/2014/main" id="{00000000-0008-0000-0100-000007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4" name="Text Box 6">
          <a:extLst>
            <a:ext uri="{FF2B5EF4-FFF2-40B4-BE49-F238E27FC236}">
              <a16:creationId xmlns:a16="http://schemas.microsoft.com/office/drawing/2014/main" id="{00000000-0008-0000-0100-000008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5" name="Text Box 6">
          <a:extLst>
            <a:ext uri="{FF2B5EF4-FFF2-40B4-BE49-F238E27FC236}">
              <a16:creationId xmlns:a16="http://schemas.microsoft.com/office/drawing/2014/main" id="{00000000-0008-0000-0100-000009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6" name="Text Box 6">
          <a:extLst>
            <a:ext uri="{FF2B5EF4-FFF2-40B4-BE49-F238E27FC236}">
              <a16:creationId xmlns:a16="http://schemas.microsoft.com/office/drawing/2014/main" id="{00000000-0008-0000-0100-00000A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7" name="Text Box 6">
          <a:extLst>
            <a:ext uri="{FF2B5EF4-FFF2-40B4-BE49-F238E27FC236}">
              <a16:creationId xmlns:a16="http://schemas.microsoft.com/office/drawing/2014/main" id="{00000000-0008-0000-0100-00000B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8" name="Text Box 6">
          <a:extLst>
            <a:ext uri="{FF2B5EF4-FFF2-40B4-BE49-F238E27FC236}">
              <a16:creationId xmlns:a16="http://schemas.microsoft.com/office/drawing/2014/main" id="{00000000-0008-0000-0100-00000C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180975"/>
    <xdr:sp macro="" textlink="">
      <xdr:nvSpPr>
        <xdr:cNvPr id="1549" name="Text Box 6">
          <a:extLst>
            <a:ext uri="{FF2B5EF4-FFF2-40B4-BE49-F238E27FC236}">
              <a16:creationId xmlns:a16="http://schemas.microsoft.com/office/drawing/2014/main" id="{00000000-0008-0000-0100-00000D060000}"/>
            </a:ext>
          </a:extLst>
        </xdr:cNvPr>
        <xdr:cNvSpPr txBox="1">
          <a:spLocks noChangeArrowheads="1"/>
        </xdr:cNvSpPr>
      </xdr:nvSpPr>
      <xdr:spPr bwMode="auto">
        <a:xfrm>
          <a:off x="1272540" y="9528048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50" name="Text Box 6">
          <a:extLst>
            <a:ext uri="{FF2B5EF4-FFF2-40B4-BE49-F238E27FC236}">
              <a16:creationId xmlns:a16="http://schemas.microsoft.com/office/drawing/2014/main" id="{00000000-0008-0000-0100-00000E06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51" name="Text Box 6">
          <a:extLst>
            <a:ext uri="{FF2B5EF4-FFF2-40B4-BE49-F238E27FC236}">
              <a16:creationId xmlns:a16="http://schemas.microsoft.com/office/drawing/2014/main" id="{00000000-0008-0000-0100-00000F06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52" name="Text Box 6">
          <a:extLst>
            <a:ext uri="{FF2B5EF4-FFF2-40B4-BE49-F238E27FC236}">
              <a16:creationId xmlns:a16="http://schemas.microsoft.com/office/drawing/2014/main" id="{00000000-0008-0000-0100-00001006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53" name="Text Box 6">
          <a:extLst>
            <a:ext uri="{FF2B5EF4-FFF2-40B4-BE49-F238E27FC236}">
              <a16:creationId xmlns:a16="http://schemas.microsoft.com/office/drawing/2014/main" id="{00000000-0008-0000-0100-000011060000}"/>
            </a:ext>
          </a:extLst>
        </xdr:cNvPr>
        <xdr:cNvSpPr txBox="1">
          <a:spLocks noChangeArrowheads="1"/>
        </xdr:cNvSpPr>
      </xdr:nvSpPr>
      <xdr:spPr bwMode="auto">
        <a:xfrm>
          <a:off x="1272540" y="9528048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19075"/>
    <xdr:sp macro="" textlink="">
      <xdr:nvSpPr>
        <xdr:cNvPr id="1554" name="Text Box 7">
          <a:extLst>
            <a:ext uri="{FF2B5EF4-FFF2-40B4-BE49-F238E27FC236}">
              <a16:creationId xmlns:a16="http://schemas.microsoft.com/office/drawing/2014/main" id="{00000000-0008-0000-0100-000012060000}"/>
            </a:ext>
          </a:extLst>
        </xdr:cNvPr>
        <xdr:cNvSpPr txBox="1">
          <a:spLocks noChangeArrowheads="1"/>
        </xdr:cNvSpPr>
      </xdr:nvSpPr>
      <xdr:spPr bwMode="auto">
        <a:xfrm>
          <a:off x="1272540" y="13366242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117</xdr:row>
      <xdr:rowOff>0</xdr:rowOff>
    </xdr:from>
    <xdr:ext cx="76200" cy="200025"/>
    <xdr:sp macro="" textlink="">
      <xdr:nvSpPr>
        <xdr:cNvPr id="1555" name="Text Box 6">
          <a:extLst>
            <a:ext uri="{FF2B5EF4-FFF2-40B4-BE49-F238E27FC236}">
              <a16:creationId xmlns:a16="http://schemas.microsoft.com/office/drawing/2014/main" id="{00000000-0008-0000-0100-000013060000}"/>
            </a:ext>
          </a:extLst>
        </xdr:cNvPr>
        <xdr:cNvSpPr txBox="1">
          <a:spLocks noChangeArrowheads="1"/>
        </xdr:cNvSpPr>
      </xdr:nvSpPr>
      <xdr:spPr bwMode="auto">
        <a:xfrm>
          <a:off x="9578340" y="13366242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19075"/>
    <xdr:sp macro="" textlink="">
      <xdr:nvSpPr>
        <xdr:cNvPr id="1556" name="Text Box 7">
          <a:extLst>
            <a:ext uri="{FF2B5EF4-FFF2-40B4-BE49-F238E27FC236}">
              <a16:creationId xmlns:a16="http://schemas.microsoft.com/office/drawing/2014/main" id="{00000000-0008-0000-0100-000014060000}"/>
            </a:ext>
          </a:extLst>
        </xdr:cNvPr>
        <xdr:cNvSpPr txBox="1">
          <a:spLocks noChangeArrowheads="1"/>
        </xdr:cNvSpPr>
      </xdr:nvSpPr>
      <xdr:spPr bwMode="auto">
        <a:xfrm>
          <a:off x="1272540" y="13366242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117</xdr:row>
      <xdr:rowOff>0</xdr:rowOff>
    </xdr:from>
    <xdr:ext cx="76200" cy="200025"/>
    <xdr:sp macro="" textlink="">
      <xdr:nvSpPr>
        <xdr:cNvPr id="1557" name="Text Box 6">
          <a:extLst>
            <a:ext uri="{FF2B5EF4-FFF2-40B4-BE49-F238E27FC236}">
              <a16:creationId xmlns:a16="http://schemas.microsoft.com/office/drawing/2014/main" id="{00000000-0008-0000-0100-000015060000}"/>
            </a:ext>
          </a:extLst>
        </xdr:cNvPr>
        <xdr:cNvSpPr txBox="1">
          <a:spLocks noChangeArrowheads="1"/>
        </xdr:cNvSpPr>
      </xdr:nvSpPr>
      <xdr:spPr bwMode="auto">
        <a:xfrm>
          <a:off x="9578340" y="13366242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19075"/>
    <xdr:sp macro="" textlink="">
      <xdr:nvSpPr>
        <xdr:cNvPr id="1558" name="Text Box 7">
          <a:extLst>
            <a:ext uri="{FF2B5EF4-FFF2-40B4-BE49-F238E27FC236}">
              <a16:creationId xmlns:a16="http://schemas.microsoft.com/office/drawing/2014/main" id="{00000000-0008-0000-0100-000016060000}"/>
            </a:ext>
          </a:extLst>
        </xdr:cNvPr>
        <xdr:cNvSpPr txBox="1">
          <a:spLocks noChangeArrowheads="1"/>
        </xdr:cNvSpPr>
      </xdr:nvSpPr>
      <xdr:spPr bwMode="auto">
        <a:xfrm>
          <a:off x="1272540" y="13366242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117</xdr:row>
      <xdr:rowOff>0</xdr:rowOff>
    </xdr:from>
    <xdr:ext cx="76200" cy="200025"/>
    <xdr:sp macro="" textlink="">
      <xdr:nvSpPr>
        <xdr:cNvPr id="1559" name="Text Box 6">
          <a:extLst>
            <a:ext uri="{FF2B5EF4-FFF2-40B4-BE49-F238E27FC236}">
              <a16:creationId xmlns:a16="http://schemas.microsoft.com/office/drawing/2014/main" id="{00000000-0008-0000-0100-000017060000}"/>
            </a:ext>
          </a:extLst>
        </xdr:cNvPr>
        <xdr:cNvSpPr txBox="1">
          <a:spLocks noChangeArrowheads="1"/>
        </xdr:cNvSpPr>
      </xdr:nvSpPr>
      <xdr:spPr bwMode="auto">
        <a:xfrm>
          <a:off x="9578340" y="13366242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19075"/>
    <xdr:sp macro="" textlink="">
      <xdr:nvSpPr>
        <xdr:cNvPr id="1560" name="Text Box 7">
          <a:extLst>
            <a:ext uri="{FF2B5EF4-FFF2-40B4-BE49-F238E27FC236}">
              <a16:creationId xmlns:a16="http://schemas.microsoft.com/office/drawing/2014/main" id="{00000000-0008-0000-0100-000018060000}"/>
            </a:ext>
          </a:extLst>
        </xdr:cNvPr>
        <xdr:cNvSpPr txBox="1">
          <a:spLocks noChangeArrowheads="1"/>
        </xdr:cNvSpPr>
      </xdr:nvSpPr>
      <xdr:spPr bwMode="auto">
        <a:xfrm>
          <a:off x="1272540" y="13366242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117</xdr:row>
      <xdr:rowOff>0</xdr:rowOff>
    </xdr:from>
    <xdr:ext cx="76200" cy="200025"/>
    <xdr:sp macro="" textlink="">
      <xdr:nvSpPr>
        <xdr:cNvPr id="1561" name="Text Box 6">
          <a:extLst>
            <a:ext uri="{FF2B5EF4-FFF2-40B4-BE49-F238E27FC236}">
              <a16:creationId xmlns:a16="http://schemas.microsoft.com/office/drawing/2014/main" id="{00000000-0008-0000-0100-000019060000}"/>
            </a:ext>
          </a:extLst>
        </xdr:cNvPr>
        <xdr:cNvSpPr txBox="1">
          <a:spLocks noChangeArrowheads="1"/>
        </xdr:cNvSpPr>
      </xdr:nvSpPr>
      <xdr:spPr bwMode="auto">
        <a:xfrm>
          <a:off x="9578340" y="13366242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0025"/>
    <xdr:sp macro="" textlink="">
      <xdr:nvSpPr>
        <xdr:cNvPr id="1562" name="Text Box 5">
          <a:extLst>
            <a:ext uri="{FF2B5EF4-FFF2-40B4-BE49-F238E27FC236}">
              <a16:creationId xmlns:a16="http://schemas.microsoft.com/office/drawing/2014/main" id="{00000000-0008-0000-0100-00001A060000}"/>
            </a:ext>
          </a:extLst>
        </xdr:cNvPr>
        <xdr:cNvSpPr txBox="1">
          <a:spLocks noChangeArrowheads="1"/>
        </xdr:cNvSpPr>
      </xdr:nvSpPr>
      <xdr:spPr bwMode="auto">
        <a:xfrm>
          <a:off x="1272540" y="13366242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2</xdr:col>
      <xdr:colOff>838200</xdr:colOff>
      <xdr:row>117</xdr:row>
      <xdr:rowOff>0</xdr:rowOff>
    </xdr:from>
    <xdr:to>
      <xdr:col>2</xdr:col>
      <xdr:colOff>914400</xdr:colOff>
      <xdr:row>118</xdr:row>
      <xdr:rowOff>49530</xdr:rowOff>
    </xdr:to>
    <xdr:sp macro="" textlink="">
      <xdr:nvSpPr>
        <xdr:cNvPr id="1563" name="Text Box 6">
          <a:extLst>
            <a:ext uri="{FF2B5EF4-FFF2-40B4-BE49-F238E27FC236}">
              <a16:creationId xmlns:a16="http://schemas.microsoft.com/office/drawing/2014/main" id="{00000000-0008-0000-0100-00001B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4" name="Text Box 6">
          <a:extLst>
            <a:ext uri="{FF2B5EF4-FFF2-40B4-BE49-F238E27FC236}">
              <a16:creationId xmlns:a16="http://schemas.microsoft.com/office/drawing/2014/main" id="{00000000-0008-0000-0100-00001C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5" name="Text Box 6">
          <a:extLst>
            <a:ext uri="{FF2B5EF4-FFF2-40B4-BE49-F238E27FC236}">
              <a16:creationId xmlns:a16="http://schemas.microsoft.com/office/drawing/2014/main" id="{00000000-0008-0000-0100-00001D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6" name="Text Box 6">
          <a:extLst>
            <a:ext uri="{FF2B5EF4-FFF2-40B4-BE49-F238E27FC236}">
              <a16:creationId xmlns:a16="http://schemas.microsoft.com/office/drawing/2014/main" id="{00000000-0008-0000-0100-00001E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7" name="Text Box 6">
          <a:extLst>
            <a:ext uri="{FF2B5EF4-FFF2-40B4-BE49-F238E27FC236}">
              <a16:creationId xmlns:a16="http://schemas.microsoft.com/office/drawing/2014/main" id="{00000000-0008-0000-0100-00001F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8" name="Text Box 6">
          <a:extLst>
            <a:ext uri="{FF2B5EF4-FFF2-40B4-BE49-F238E27FC236}">
              <a16:creationId xmlns:a16="http://schemas.microsoft.com/office/drawing/2014/main" id="{00000000-0008-0000-0100-000020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69" name="Text Box 6">
          <a:extLst>
            <a:ext uri="{FF2B5EF4-FFF2-40B4-BE49-F238E27FC236}">
              <a16:creationId xmlns:a16="http://schemas.microsoft.com/office/drawing/2014/main" id="{00000000-0008-0000-0100-000021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0" name="Text Box 6">
          <a:extLst>
            <a:ext uri="{FF2B5EF4-FFF2-40B4-BE49-F238E27FC236}">
              <a16:creationId xmlns:a16="http://schemas.microsoft.com/office/drawing/2014/main" id="{00000000-0008-0000-0100-000022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1" name="Text Box 6">
          <a:extLst>
            <a:ext uri="{FF2B5EF4-FFF2-40B4-BE49-F238E27FC236}">
              <a16:creationId xmlns:a16="http://schemas.microsoft.com/office/drawing/2014/main" id="{00000000-0008-0000-0100-000023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2" name="Text Box 6">
          <a:extLst>
            <a:ext uri="{FF2B5EF4-FFF2-40B4-BE49-F238E27FC236}">
              <a16:creationId xmlns:a16="http://schemas.microsoft.com/office/drawing/2014/main" id="{00000000-0008-0000-0100-000024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3" name="Text Box 6">
          <a:extLst>
            <a:ext uri="{FF2B5EF4-FFF2-40B4-BE49-F238E27FC236}">
              <a16:creationId xmlns:a16="http://schemas.microsoft.com/office/drawing/2014/main" id="{00000000-0008-0000-0100-000025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4" name="Text Box 6">
          <a:extLst>
            <a:ext uri="{FF2B5EF4-FFF2-40B4-BE49-F238E27FC236}">
              <a16:creationId xmlns:a16="http://schemas.microsoft.com/office/drawing/2014/main" id="{00000000-0008-0000-0100-000026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5" name="Text Box 6">
          <a:extLst>
            <a:ext uri="{FF2B5EF4-FFF2-40B4-BE49-F238E27FC236}">
              <a16:creationId xmlns:a16="http://schemas.microsoft.com/office/drawing/2014/main" id="{00000000-0008-0000-0100-000027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6" name="Text Box 6">
          <a:extLst>
            <a:ext uri="{FF2B5EF4-FFF2-40B4-BE49-F238E27FC236}">
              <a16:creationId xmlns:a16="http://schemas.microsoft.com/office/drawing/2014/main" id="{00000000-0008-0000-0100-000028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7" name="Text Box 6">
          <a:extLst>
            <a:ext uri="{FF2B5EF4-FFF2-40B4-BE49-F238E27FC236}">
              <a16:creationId xmlns:a16="http://schemas.microsoft.com/office/drawing/2014/main" id="{00000000-0008-0000-0100-000029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8" name="Text Box 6">
          <a:extLst>
            <a:ext uri="{FF2B5EF4-FFF2-40B4-BE49-F238E27FC236}">
              <a16:creationId xmlns:a16="http://schemas.microsoft.com/office/drawing/2014/main" id="{00000000-0008-0000-0100-00002A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79" name="Text Box 6">
          <a:extLst>
            <a:ext uri="{FF2B5EF4-FFF2-40B4-BE49-F238E27FC236}">
              <a16:creationId xmlns:a16="http://schemas.microsoft.com/office/drawing/2014/main" id="{00000000-0008-0000-0100-00002B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0" name="Text Box 6">
          <a:extLst>
            <a:ext uri="{FF2B5EF4-FFF2-40B4-BE49-F238E27FC236}">
              <a16:creationId xmlns:a16="http://schemas.microsoft.com/office/drawing/2014/main" id="{00000000-0008-0000-0100-00002C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1" name="Text Box 6">
          <a:extLst>
            <a:ext uri="{FF2B5EF4-FFF2-40B4-BE49-F238E27FC236}">
              <a16:creationId xmlns:a16="http://schemas.microsoft.com/office/drawing/2014/main" id="{00000000-0008-0000-0100-00002D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2" name="Text Box 6">
          <a:extLst>
            <a:ext uri="{FF2B5EF4-FFF2-40B4-BE49-F238E27FC236}">
              <a16:creationId xmlns:a16="http://schemas.microsoft.com/office/drawing/2014/main" id="{00000000-0008-0000-0100-00002E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3" name="Text Box 6">
          <a:extLst>
            <a:ext uri="{FF2B5EF4-FFF2-40B4-BE49-F238E27FC236}">
              <a16:creationId xmlns:a16="http://schemas.microsoft.com/office/drawing/2014/main" id="{00000000-0008-0000-0100-00002F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4" name="Text Box 6">
          <a:extLst>
            <a:ext uri="{FF2B5EF4-FFF2-40B4-BE49-F238E27FC236}">
              <a16:creationId xmlns:a16="http://schemas.microsoft.com/office/drawing/2014/main" id="{00000000-0008-0000-0100-000030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5" name="Text Box 6">
          <a:extLst>
            <a:ext uri="{FF2B5EF4-FFF2-40B4-BE49-F238E27FC236}">
              <a16:creationId xmlns:a16="http://schemas.microsoft.com/office/drawing/2014/main" id="{00000000-0008-0000-0100-000031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117</xdr:row>
      <xdr:rowOff>0</xdr:rowOff>
    </xdr:from>
    <xdr:to>
      <xdr:col>2</xdr:col>
      <xdr:colOff>914400</xdr:colOff>
      <xdr:row>118</xdr:row>
      <xdr:rowOff>49530</xdr:rowOff>
    </xdr:to>
    <xdr:sp macro="" textlink="">
      <xdr:nvSpPr>
        <xdr:cNvPr id="1586" name="Text Box 6">
          <a:extLst>
            <a:ext uri="{FF2B5EF4-FFF2-40B4-BE49-F238E27FC236}">
              <a16:creationId xmlns:a16="http://schemas.microsoft.com/office/drawing/2014/main" id="{00000000-0008-0000-0100-000032060000}"/>
            </a:ext>
          </a:extLst>
        </xdr:cNvPr>
        <xdr:cNvSpPr txBox="1">
          <a:spLocks noChangeArrowheads="1"/>
        </xdr:cNvSpPr>
      </xdr:nvSpPr>
      <xdr:spPr bwMode="auto">
        <a:xfrm>
          <a:off x="1272540" y="127276860"/>
          <a:ext cx="762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2</xdr:col>
      <xdr:colOff>838200</xdr:colOff>
      <xdr:row>117</xdr:row>
      <xdr:rowOff>0</xdr:rowOff>
    </xdr:from>
    <xdr:ext cx="76200" cy="205740"/>
    <xdr:sp macro="" textlink="">
      <xdr:nvSpPr>
        <xdr:cNvPr id="1591" name="Text Box 6">
          <a:extLst>
            <a:ext uri="{FF2B5EF4-FFF2-40B4-BE49-F238E27FC236}">
              <a16:creationId xmlns:a16="http://schemas.microsoft.com/office/drawing/2014/main" id="{00000000-0008-0000-0100-000037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2" name="Text Box 6">
          <a:extLst>
            <a:ext uri="{FF2B5EF4-FFF2-40B4-BE49-F238E27FC236}">
              <a16:creationId xmlns:a16="http://schemas.microsoft.com/office/drawing/2014/main" id="{00000000-0008-0000-0100-000038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3" name="Text Box 6">
          <a:extLst>
            <a:ext uri="{FF2B5EF4-FFF2-40B4-BE49-F238E27FC236}">
              <a16:creationId xmlns:a16="http://schemas.microsoft.com/office/drawing/2014/main" id="{00000000-0008-0000-0100-000039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4" name="Text Box 6">
          <a:extLst>
            <a:ext uri="{FF2B5EF4-FFF2-40B4-BE49-F238E27FC236}">
              <a16:creationId xmlns:a16="http://schemas.microsoft.com/office/drawing/2014/main" id="{00000000-0008-0000-0100-00003A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5" name="Text Box 6">
          <a:extLst>
            <a:ext uri="{FF2B5EF4-FFF2-40B4-BE49-F238E27FC236}">
              <a16:creationId xmlns:a16="http://schemas.microsoft.com/office/drawing/2014/main" id="{00000000-0008-0000-0100-00003B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6" name="Text Box 6">
          <a:extLst>
            <a:ext uri="{FF2B5EF4-FFF2-40B4-BE49-F238E27FC236}">
              <a16:creationId xmlns:a16="http://schemas.microsoft.com/office/drawing/2014/main" id="{00000000-0008-0000-0100-00003C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7" name="Text Box 6">
          <a:extLst>
            <a:ext uri="{FF2B5EF4-FFF2-40B4-BE49-F238E27FC236}">
              <a16:creationId xmlns:a16="http://schemas.microsoft.com/office/drawing/2014/main" id="{00000000-0008-0000-0100-00003D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8" name="Text Box 6">
          <a:extLst>
            <a:ext uri="{FF2B5EF4-FFF2-40B4-BE49-F238E27FC236}">
              <a16:creationId xmlns:a16="http://schemas.microsoft.com/office/drawing/2014/main" id="{00000000-0008-0000-0100-00003E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599" name="Text Box 6">
          <a:extLst>
            <a:ext uri="{FF2B5EF4-FFF2-40B4-BE49-F238E27FC236}">
              <a16:creationId xmlns:a16="http://schemas.microsoft.com/office/drawing/2014/main" id="{00000000-0008-0000-0100-00003F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0" name="Text Box 6">
          <a:extLst>
            <a:ext uri="{FF2B5EF4-FFF2-40B4-BE49-F238E27FC236}">
              <a16:creationId xmlns:a16="http://schemas.microsoft.com/office/drawing/2014/main" id="{00000000-0008-0000-0100-000040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1" name="Text Box 6">
          <a:extLst>
            <a:ext uri="{FF2B5EF4-FFF2-40B4-BE49-F238E27FC236}">
              <a16:creationId xmlns:a16="http://schemas.microsoft.com/office/drawing/2014/main" id="{00000000-0008-0000-0100-000041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2" name="Text Box 6">
          <a:extLst>
            <a:ext uri="{FF2B5EF4-FFF2-40B4-BE49-F238E27FC236}">
              <a16:creationId xmlns:a16="http://schemas.microsoft.com/office/drawing/2014/main" id="{00000000-0008-0000-0100-000042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3" name="Text Box 6">
          <a:extLst>
            <a:ext uri="{FF2B5EF4-FFF2-40B4-BE49-F238E27FC236}">
              <a16:creationId xmlns:a16="http://schemas.microsoft.com/office/drawing/2014/main" id="{00000000-0008-0000-0100-000043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4" name="Text Box 6">
          <a:extLst>
            <a:ext uri="{FF2B5EF4-FFF2-40B4-BE49-F238E27FC236}">
              <a16:creationId xmlns:a16="http://schemas.microsoft.com/office/drawing/2014/main" id="{00000000-0008-0000-0100-000044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5" name="Text Box 6">
          <a:extLst>
            <a:ext uri="{FF2B5EF4-FFF2-40B4-BE49-F238E27FC236}">
              <a16:creationId xmlns:a16="http://schemas.microsoft.com/office/drawing/2014/main" id="{00000000-0008-0000-0100-000045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6" name="Text Box 6">
          <a:extLst>
            <a:ext uri="{FF2B5EF4-FFF2-40B4-BE49-F238E27FC236}">
              <a16:creationId xmlns:a16="http://schemas.microsoft.com/office/drawing/2014/main" id="{00000000-0008-0000-0100-000046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7" name="Text Box 6">
          <a:extLst>
            <a:ext uri="{FF2B5EF4-FFF2-40B4-BE49-F238E27FC236}">
              <a16:creationId xmlns:a16="http://schemas.microsoft.com/office/drawing/2014/main" id="{00000000-0008-0000-0100-000047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8" name="Text Box 6">
          <a:extLst>
            <a:ext uri="{FF2B5EF4-FFF2-40B4-BE49-F238E27FC236}">
              <a16:creationId xmlns:a16="http://schemas.microsoft.com/office/drawing/2014/main" id="{00000000-0008-0000-0100-000048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09" name="Text Box 6">
          <a:extLst>
            <a:ext uri="{FF2B5EF4-FFF2-40B4-BE49-F238E27FC236}">
              <a16:creationId xmlns:a16="http://schemas.microsoft.com/office/drawing/2014/main" id="{00000000-0008-0000-0100-000049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10" name="Text Box 6">
          <a:extLst>
            <a:ext uri="{FF2B5EF4-FFF2-40B4-BE49-F238E27FC236}">
              <a16:creationId xmlns:a16="http://schemas.microsoft.com/office/drawing/2014/main" id="{00000000-0008-0000-0100-00004A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11" name="Text Box 6">
          <a:extLst>
            <a:ext uri="{FF2B5EF4-FFF2-40B4-BE49-F238E27FC236}">
              <a16:creationId xmlns:a16="http://schemas.microsoft.com/office/drawing/2014/main" id="{00000000-0008-0000-0100-00004B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117</xdr:row>
      <xdr:rowOff>0</xdr:rowOff>
    </xdr:from>
    <xdr:ext cx="76200" cy="205740"/>
    <xdr:sp macro="" textlink="">
      <xdr:nvSpPr>
        <xdr:cNvPr id="1612" name="Text Box 6">
          <a:extLst>
            <a:ext uri="{FF2B5EF4-FFF2-40B4-BE49-F238E27FC236}">
              <a16:creationId xmlns:a16="http://schemas.microsoft.com/office/drawing/2014/main" id="{00000000-0008-0000-0100-00004C060000}"/>
            </a:ext>
          </a:extLst>
        </xdr:cNvPr>
        <xdr:cNvSpPr txBox="1">
          <a:spLocks noChangeArrowheads="1"/>
        </xdr:cNvSpPr>
      </xdr:nvSpPr>
      <xdr:spPr bwMode="auto">
        <a:xfrm>
          <a:off x="1295400" y="144619980"/>
          <a:ext cx="7620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15" name="Text Box 6">
          <a:extLst>
            <a:ext uri="{FF2B5EF4-FFF2-40B4-BE49-F238E27FC236}">
              <a16:creationId xmlns:a16="http://schemas.microsoft.com/office/drawing/2014/main" id="{00000000-0008-0000-0100-00004F060000}"/>
            </a:ext>
          </a:extLst>
        </xdr:cNvPr>
        <xdr:cNvSpPr txBox="1">
          <a:spLocks noChangeArrowheads="1"/>
        </xdr:cNvSpPr>
      </xdr:nvSpPr>
      <xdr:spPr bwMode="auto">
        <a:xfrm>
          <a:off x="1828800" y="809625"/>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16" name="Text Box 6">
          <a:extLst>
            <a:ext uri="{FF2B5EF4-FFF2-40B4-BE49-F238E27FC236}">
              <a16:creationId xmlns:a16="http://schemas.microsoft.com/office/drawing/2014/main" id="{00000000-0008-0000-0100-000050060000}"/>
            </a:ext>
          </a:extLst>
        </xdr:cNvPr>
        <xdr:cNvSpPr txBox="1">
          <a:spLocks noChangeArrowheads="1"/>
        </xdr:cNvSpPr>
      </xdr:nvSpPr>
      <xdr:spPr bwMode="auto">
        <a:xfrm>
          <a:off x="1828800" y="809625"/>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17" name="Text Box 6">
          <a:extLst>
            <a:ext uri="{FF2B5EF4-FFF2-40B4-BE49-F238E27FC236}">
              <a16:creationId xmlns:a16="http://schemas.microsoft.com/office/drawing/2014/main" id="{00000000-0008-0000-0100-000051060000}"/>
            </a:ext>
          </a:extLst>
        </xdr:cNvPr>
        <xdr:cNvSpPr txBox="1">
          <a:spLocks noChangeArrowheads="1"/>
        </xdr:cNvSpPr>
      </xdr:nvSpPr>
      <xdr:spPr bwMode="auto">
        <a:xfrm>
          <a:off x="1828800" y="809625"/>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18" name="Text Box 6">
          <a:extLst>
            <a:ext uri="{FF2B5EF4-FFF2-40B4-BE49-F238E27FC236}">
              <a16:creationId xmlns:a16="http://schemas.microsoft.com/office/drawing/2014/main" id="{00000000-0008-0000-0100-000052060000}"/>
            </a:ext>
          </a:extLst>
        </xdr:cNvPr>
        <xdr:cNvSpPr txBox="1">
          <a:spLocks noChangeArrowheads="1"/>
        </xdr:cNvSpPr>
      </xdr:nvSpPr>
      <xdr:spPr bwMode="auto">
        <a:xfrm>
          <a:off x="1828800" y="809625"/>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19" name="Text Box 6">
          <a:extLst>
            <a:ext uri="{FF2B5EF4-FFF2-40B4-BE49-F238E27FC236}">
              <a16:creationId xmlns:a16="http://schemas.microsoft.com/office/drawing/2014/main" id="{00000000-0008-0000-0100-000053060000}"/>
            </a:ext>
          </a:extLst>
        </xdr:cNvPr>
        <xdr:cNvSpPr txBox="1">
          <a:spLocks noChangeArrowheads="1"/>
        </xdr:cNvSpPr>
      </xdr:nvSpPr>
      <xdr:spPr bwMode="auto">
        <a:xfrm>
          <a:off x="1285875" y="19411950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20" name="Text Box 6">
          <a:extLst>
            <a:ext uri="{FF2B5EF4-FFF2-40B4-BE49-F238E27FC236}">
              <a16:creationId xmlns:a16="http://schemas.microsoft.com/office/drawing/2014/main" id="{00000000-0008-0000-0100-000054060000}"/>
            </a:ext>
          </a:extLst>
        </xdr:cNvPr>
        <xdr:cNvSpPr txBox="1">
          <a:spLocks noChangeArrowheads="1"/>
        </xdr:cNvSpPr>
      </xdr:nvSpPr>
      <xdr:spPr bwMode="auto">
        <a:xfrm>
          <a:off x="1285875" y="19411950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21" name="Text Box 6">
          <a:extLst>
            <a:ext uri="{FF2B5EF4-FFF2-40B4-BE49-F238E27FC236}">
              <a16:creationId xmlns:a16="http://schemas.microsoft.com/office/drawing/2014/main" id="{00000000-0008-0000-0100-000055060000}"/>
            </a:ext>
          </a:extLst>
        </xdr:cNvPr>
        <xdr:cNvSpPr txBox="1">
          <a:spLocks noChangeArrowheads="1"/>
        </xdr:cNvSpPr>
      </xdr:nvSpPr>
      <xdr:spPr bwMode="auto">
        <a:xfrm>
          <a:off x="1285875" y="19411950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139</xdr:row>
      <xdr:rowOff>0</xdr:rowOff>
    </xdr:from>
    <xdr:ext cx="76200" cy="217170"/>
    <xdr:sp macro="" textlink="">
      <xdr:nvSpPr>
        <xdr:cNvPr id="1622" name="Text Box 6">
          <a:extLst>
            <a:ext uri="{FF2B5EF4-FFF2-40B4-BE49-F238E27FC236}">
              <a16:creationId xmlns:a16="http://schemas.microsoft.com/office/drawing/2014/main" id="{00000000-0008-0000-0100-000056060000}"/>
            </a:ext>
          </a:extLst>
        </xdr:cNvPr>
        <xdr:cNvSpPr txBox="1">
          <a:spLocks noChangeArrowheads="1"/>
        </xdr:cNvSpPr>
      </xdr:nvSpPr>
      <xdr:spPr bwMode="auto">
        <a:xfrm>
          <a:off x="1285875" y="194119500"/>
          <a:ext cx="76200" cy="2171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180975"/>
    <xdr:sp macro="" textlink="">
      <xdr:nvSpPr>
        <xdr:cNvPr id="1623" name="Text Box 6">
          <a:extLst>
            <a:ext uri="{FF2B5EF4-FFF2-40B4-BE49-F238E27FC236}">
              <a16:creationId xmlns:a16="http://schemas.microsoft.com/office/drawing/2014/main" id="{B838BD5A-E10C-4285-8B51-8C2510012063}"/>
            </a:ext>
          </a:extLst>
        </xdr:cNvPr>
        <xdr:cNvSpPr txBox="1">
          <a:spLocks noChangeArrowheads="1"/>
        </xdr:cNvSpPr>
      </xdr:nvSpPr>
      <xdr:spPr bwMode="auto">
        <a:xfrm>
          <a:off x="1285875" y="113252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9075"/>
    <xdr:sp macro="" textlink="">
      <xdr:nvSpPr>
        <xdr:cNvPr id="1624" name="Text Box 7">
          <a:extLst>
            <a:ext uri="{FF2B5EF4-FFF2-40B4-BE49-F238E27FC236}">
              <a16:creationId xmlns:a16="http://schemas.microsoft.com/office/drawing/2014/main" id="{A407F477-DC79-4C6E-9AC1-03BCF24349D1}"/>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34</xdr:row>
      <xdr:rowOff>0</xdr:rowOff>
    </xdr:from>
    <xdr:ext cx="76200" cy="200025"/>
    <xdr:sp macro="" textlink="">
      <xdr:nvSpPr>
        <xdr:cNvPr id="1625" name="Text Box 6">
          <a:extLst>
            <a:ext uri="{FF2B5EF4-FFF2-40B4-BE49-F238E27FC236}">
              <a16:creationId xmlns:a16="http://schemas.microsoft.com/office/drawing/2014/main" id="{1611B3C0-8B58-4A0C-BD27-EBEBD0F66F10}"/>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9075"/>
    <xdr:sp macro="" textlink="">
      <xdr:nvSpPr>
        <xdr:cNvPr id="1626" name="Text Box 7">
          <a:extLst>
            <a:ext uri="{FF2B5EF4-FFF2-40B4-BE49-F238E27FC236}">
              <a16:creationId xmlns:a16="http://schemas.microsoft.com/office/drawing/2014/main" id="{0FDA18BA-C01E-4353-BDCC-4312B156BFF5}"/>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34</xdr:row>
      <xdr:rowOff>0</xdr:rowOff>
    </xdr:from>
    <xdr:ext cx="76200" cy="200025"/>
    <xdr:sp macro="" textlink="">
      <xdr:nvSpPr>
        <xdr:cNvPr id="1627" name="Text Box 6">
          <a:extLst>
            <a:ext uri="{FF2B5EF4-FFF2-40B4-BE49-F238E27FC236}">
              <a16:creationId xmlns:a16="http://schemas.microsoft.com/office/drawing/2014/main" id="{6E8DCF1B-E9E5-4149-97AC-4D628E56F894}"/>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28" name="Text Box 5">
          <a:extLst>
            <a:ext uri="{FF2B5EF4-FFF2-40B4-BE49-F238E27FC236}">
              <a16:creationId xmlns:a16="http://schemas.microsoft.com/office/drawing/2014/main" id="{BE01B87B-8B79-441D-9500-52468D81E926}"/>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9075"/>
    <xdr:sp macro="" textlink="">
      <xdr:nvSpPr>
        <xdr:cNvPr id="1629" name="Text Box 7">
          <a:extLst>
            <a:ext uri="{FF2B5EF4-FFF2-40B4-BE49-F238E27FC236}">
              <a16:creationId xmlns:a16="http://schemas.microsoft.com/office/drawing/2014/main" id="{50A54315-102F-4F87-9100-C8A80174B624}"/>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34</xdr:row>
      <xdr:rowOff>0</xdr:rowOff>
    </xdr:from>
    <xdr:ext cx="76200" cy="200025"/>
    <xdr:sp macro="" textlink="">
      <xdr:nvSpPr>
        <xdr:cNvPr id="1630" name="Text Box 6">
          <a:extLst>
            <a:ext uri="{FF2B5EF4-FFF2-40B4-BE49-F238E27FC236}">
              <a16:creationId xmlns:a16="http://schemas.microsoft.com/office/drawing/2014/main" id="{D3073938-7449-4564-9727-37456C6A9851}"/>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9075"/>
    <xdr:sp macro="" textlink="">
      <xdr:nvSpPr>
        <xdr:cNvPr id="1631" name="Text Box 7">
          <a:extLst>
            <a:ext uri="{FF2B5EF4-FFF2-40B4-BE49-F238E27FC236}">
              <a16:creationId xmlns:a16="http://schemas.microsoft.com/office/drawing/2014/main" id="{67BA69AC-913A-42B8-9E0A-31411446631E}"/>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34</xdr:row>
      <xdr:rowOff>0</xdr:rowOff>
    </xdr:from>
    <xdr:ext cx="76200" cy="200025"/>
    <xdr:sp macro="" textlink="">
      <xdr:nvSpPr>
        <xdr:cNvPr id="1632" name="Text Box 6">
          <a:extLst>
            <a:ext uri="{FF2B5EF4-FFF2-40B4-BE49-F238E27FC236}">
              <a16:creationId xmlns:a16="http://schemas.microsoft.com/office/drawing/2014/main" id="{622341CD-4627-47F4-99C0-542EB6100376}"/>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33" name="Text Box 5">
          <a:extLst>
            <a:ext uri="{FF2B5EF4-FFF2-40B4-BE49-F238E27FC236}">
              <a16:creationId xmlns:a16="http://schemas.microsoft.com/office/drawing/2014/main" id="{5719B046-FBA4-46C8-AF23-4718E5BE3766}"/>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30505"/>
    <xdr:sp macro="" textlink="">
      <xdr:nvSpPr>
        <xdr:cNvPr id="1634" name="Text Box 6">
          <a:extLst>
            <a:ext uri="{FF2B5EF4-FFF2-40B4-BE49-F238E27FC236}">
              <a16:creationId xmlns:a16="http://schemas.microsoft.com/office/drawing/2014/main" id="{69195A10-43A3-47A2-9FE8-85BF8ADF91C2}"/>
            </a:ext>
          </a:extLst>
        </xdr:cNvPr>
        <xdr:cNvSpPr txBox="1">
          <a:spLocks noChangeArrowheads="1"/>
        </xdr:cNvSpPr>
      </xdr:nvSpPr>
      <xdr:spPr bwMode="auto">
        <a:xfrm>
          <a:off x="1285875" y="11325225"/>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34</xdr:row>
      <xdr:rowOff>0</xdr:rowOff>
    </xdr:from>
    <xdr:ext cx="76200" cy="215265"/>
    <xdr:sp macro="" textlink="">
      <xdr:nvSpPr>
        <xdr:cNvPr id="1635" name="Text Box 6">
          <a:extLst>
            <a:ext uri="{FF2B5EF4-FFF2-40B4-BE49-F238E27FC236}">
              <a16:creationId xmlns:a16="http://schemas.microsoft.com/office/drawing/2014/main" id="{50A3C012-9D33-4E25-B97B-CDD949AA5B9F}"/>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861060</xdr:colOff>
      <xdr:row>34</xdr:row>
      <xdr:rowOff>0</xdr:rowOff>
    </xdr:from>
    <xdr:ext cx="76200" cy="215265"/>
    <xdr:sp macro="" textlink="">
      <xdr:nvSpPr>
        <xdr:cNvPr id="1636" name="Text Box 6">
          <a:extLst>
            <a:ext uri="{FF2B5EF4-FFF2-40B4-BE49-F238E27FC236}">
              <a16:creationId xmlns:a16="http://schemas.microsoft.com/office/drawing/2014/main" id="{96425722-65FF-4641-866D-ADFA998DE2F8}"/>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861060</xdr:colOff>
      <xdr:row>34</xdr:row>
      <xdr:rowOff>0</xdr:rowOff>
    </xdr:from>
    <xdr:ext cx="76200" cy="215265"/>
    <xdr:sp macro="" textlink="">
      <xdr:nvSpPr>
        <xdr:cNvPr id="1637" name="Text Box 6">
          <a:extLst>
            <a:ext uri="{FF2B5EF4-FFF2-40B4-BE49-F238E27FC236}">
              <a16:creationId xmlns:a16="http://schemas.microsoft.com/office/drawing/2014/main" id="{AB1EE777-B54B-4287-AB9B-6D34CA1D2B5F}"/>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838200</xdr:colOff>
      <xdr:row>34</xdr:row>
      <xdr:rowOff>0</xdr:rowOff>
    </xdr:from>
    <xdr:ext cx="76200" cy="200025"/>
    <xdr:sp macro="" textlink="">
      <xdr:nvSpPr>
        <xdr:cNvPr id="1638" name="Text Box 6">
          <a:extLst>
            <a:ext uri="{FF2B5EF4-FFF2-40B4-BE49-F238E27FC236}">
              <a16:creationId xmlns:a16="http://schemas.microsoft.com/office/drawing/2014/main" id="{29B1B32B-3F54-4DF7-BA95-ECA7CCAC3753}"/>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39" name="Text Box 6">
          <a:extLst>
            <a:ext uri="{FF2B5EF4-FFF2-40B4-BE49-F238E27FC236}">
              <a16:creationId xmlns:a16="http://schemas.microsoft.com/office/drawing/2014/main" id="{F914E6DD-F5A0-44BF-BA8D-63FE97DF24A1}"/>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7645"/>
    <xdr:sp macro="" textlink="">
      <xdr:nvSpPr>
        <xdr:cNvPr id="1640" name="Text Box 6">
          <a:extLst>
            <a:ext uri="{FF2B5EF4-FFF2-40B4-BE49-F238E27FC236}">
              <a16:creationId xmlns:a16="http://schemas.microsoft.com/office/drawing/2014/main" id="{91D07780-D9D7-46F5-8195-4A0F3C68007E}"/>
            </a:ext>
          </a:extLst>
        </xdr:cNvPr>
        <xdr:cNvSpPr txBox="1">
          <a:spLocks noChangeArrowheads="1"/>
        </xdr:cNvSpPr>
      </xdr:nvSpPr>
      <xdr:spPr bwMode="auto">
        <a:xfrm>
          <a:off x="1285875" y="11325225"/>
          <a:ext cx="76200"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34</xdr:row>
      <xdr:rowOff>0</xdr:rowOff>
    </xdr:from>
    <xdr:ext cx="76200" cy="196215"/>
    <xdr:sp macro="" textlink="">
      <xdr:nvSpPr>
        <xdr:cNvPr id="1641" name="Text Box 6">
          <a:extLst>
            <a:ext uri="{FF2B5EF4-FFF2-40B4-BE49-F238E27FC236}">
              <a16:creationId xmlns:a16="http://schemas.microsoft.com/office/drawing/2014/main" id="{8051CF96-3CD8-41D8-A950-9949D94DAEA7}"/>
            </a:ext>
          </a:extLst>
        </xdr:cNvPr>
        <xdr:cNvSpPr txBox="1">
          <a:spLocks noChangeArrowheads="1"/>
        </xdr:cNvSpPr>
      </xdr:nvSpPr>
      <xdr:spPr bwMode="auto">
        <a:xfrm>
          <a:off x="1308735" y="11325225"/>
          <a:ext cx="76200" cy="19621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2" name="Text Box 6">
          <a:extLst>
            <a:ext uri="{FF2B5EF4-FFF2-40B4-BE49-F238E27FC236}">
              <a16:creationId xmlns:a16="http://schemas.microsoft.com/office/drawing/2014/main" id="{A3AAA82E-1718-472D-A885-300E99CA747B}"/>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3" name="Text Box 6">
          <a:extLst>
            <a:ext uri="{FF2B5EF4-FFF2-40B4-BE49-F238E27FC236}">
              <a16:creationId xmlns:a16="http://schemas.microsoft.com/office/drawing/2014/main" id="{CFCF0985-C070-42BD-9945-2B380C222881}"/>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4" name="Text Box 6">
          <a:extLst>
            <a:ext uri="{FF2B5EF4-FFF2-40B4-BE49-F238E27FC236}">
              <a16:creationId xmlns:a16="http://schemas.microsoft.com/office/drawing/2014/main" id="{10024FD2-C652-4F9A-965D-A0F59E51FB94}"/>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5" name="Text Box 6">
          <a:extLst>
            <a:ext uri="{FF2B5EF4-FFF2-40B4-BE49-F238E27FC236}">
              <a16:creationId xmlns:a16="http://schemas.microsoft.com/office/drawing/2014/main" id="{2919C9DB-F507-4F32-A28C-38BC2E9789B7}"/>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6" name="Text Box 6">
          <a:extLst>
            <a:ext uri="{FF2B5EF4-FFF2-40B4-BE49-F238E27FC236}">
              <a16:creationId xmlns:a16="http://schemas.microsoft.com/office/drawing/2014/main" id="{6B6F7FE8-EA71-4E37-B8BB-A8E2FBD03796}"/>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47" name="Text Box 6">
          <a:extLst>
            <a:ext uri="{FF2B5EF4-FFF2-40B4-BE49-F238E27FC236}">
              <a16:creationId xmlns:a16="http://schemas.microsoft.com/office/drawing/2014/main" id="{68E090DC-333A-47EB-B5B9-C0F5C8795739}"/>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838200</xdr:colOff>
      <xdr:row>34</xdr:row>
      <xdr:rowOff>0</xdr:rowOff>
    </xdr:from>
    <xdr:ext cx="76200" cy="200025"/>
    <xdr:sp macro="" textlink="">
      <xdr:nvSpPr>
        <xdr:cNvPr id="1648" name="Text Box 6">
          <a:extLst>
            <a:ext uri="{FF2B5EF4-FFF2-40B4-BE49-F238E27FC236}">
              <a16:creationId xmlns:a16="http://schemas.microsoft.com/office/drawing/2014/main" id="{CB3FAD68-1C78-46B3-9838-FF4E31C2A95C}"/>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49" name="Text Box 6">
          <a:extLst>
            <a:ext uri="{FF2B5EF4-FFF2-40B4-BE49-F238E27FC236}">
              <a16:creationId xmlns:a16="http://schemas.microsoft.com/office/drawing/2014/main" id="{F1C49BFD-D1BC-48EC-9115-755AF958EF85}"/>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9075"/>
    <xdr:sp macro="" textlink="">
      <xdr:nvSpPr>
        <xdr:cNvPr id="1650" name="Text Box 6">
          <a:extLst>
            <a:ext uri="{FF2B5EF4-FFF2-40B4-BE49-F238E27FC236}">
              <a16:creationId xmlns:a16="http://schemas.microsoft.com/office/drawing/2014/main" id="{B5C58DFC-4CC5-4508-994B-C3F9F1D8088F}"/>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11455"/>
    <xdr:sp macro="" textlink="">
      <xdr:nvSpPr>
        <xdr:cNvPr id="1651" name="Text Box 6">
          <a:extLst>
            <a:ext uri="{FF2B5EF4-FFF2-40B4-BE49-F238E27FC236}">
              <a16:creationId xmlns:a16="http://schemas.microsoft.com/office/drawing/2014/main" id="{FFDD0A19-45F5-4A6B-A9F8-2A47887BAB70}"/>
            </a:ext>
          </a:extLst>
        </xdr:cNvPr>
        <xdr:cNvSpPr txBox="1">
          <a:spLocks noChangeArrowheads="1"/>
        </xdr:cNvSpPr>
      </xdr:nvSpPr>
      <xdr:spPr bwMode="auto">
        <a:xfrm>
          <a:off x="1285875" y="11325225"/>
          <a:ext cx="76200" cy="211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34</xdr:row>
      <xdr:rowOff>0</xdr:rowOff>
    </xdr:from>
    <xdr:ext cx="76200" cy="165735"/>
    <xdr:sp macro="" textlink="">
      <xdr:nvSpPr>
        <xdr:cNvPr id="1652" name="Text Box 6">
          <a:extLst>
            <a:ext uri="{FF2B5EF4-FFF2-40B4-BE49-F238E27FC236}">
              <a16:creationId xmlns:a16="http://schemas.microsoft.com/office/drawing/2014/main" id="{1D33CF99-E673-4400-B692-02E1CD9885A2}"/>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861060</xdr:colOff>
      <xdr:row>34</xdr:row>
      <xdr:rowOff>0</xdr:rowOff>
    </xdr:from>
    <xdr:ext cx="76200" cy="165735"/>
    <xdr:sp macro="" textlink="">
      <xdr:nvSpPr>
        <xdr:cNvPr id="1653" name="Text Box 6">
          <a:extLst>
            <a:ext uri="{FF2B5EF4-FFF2-40B4-BE49-F238E27FC236}">
              <a16:creationId xmlns:a16="http://schemas.microsoft.com/office/drawing/2014/main" id="{025E500B-9F8D-4006-9722-528032CD89A6}"/>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861060</xdr:colOff>
      <xdr:row>34</xdr:row>
      <xdr:rowOff>0</xdr:rowOff>
    </xdr:from>
    <xdr:ext cx="76200" cy="165735"/>
    <xdr:sp macro="" textlink="">
      <xdr:nvSpPr>
        <xdr:cNvPr id="1654" name="Text Box 6">
          <a:extLst>
            <a:ext uri="{FF2B5EF4-FFF2-40B4-BE49-F238E27FC236}">
              <a16:creationId xmlns:a16="http://schemas.microsoft.com/office/drawing/2014/main" id="{DB24A6E2-2137-448B-8FBA-55CE3B51AEA3}"/>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838200</xdr:colOff>
      <xdr:row>34</xdr:row>
      <xdr:rowOff>0</xdr:rowOff>
    </xdr:from>
    <xdr:ext cx="76200" cy="200025"/>
    <xdr:sp macro="" textlink="">
      <xdr:nvSpPr>
        <xdr:cNvPr id="1655" name="Text Box 6">
          <a:extLst>
            <a:ext uri="{FF2B5EF4-FFF2-40B4-BE49-F238E27FC236}">
              <a16:creationId xmlns:a16="http://schemas.microsoft.com/office/drawing/2014/main" id="{E99F5C5C-C690-43B9-8739-43AC8801DB3B}"/>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56" name="Text Box 6">
          <a:extLst>
            <a:ext uri="{FF2B5EF4-FFF2-40B4-BE49-F238E27FC236}">
              <a16:creationId xmlns:a16="http://schemas.microsoft.com/office/drawing/2014/main" id="{3725E8D3-8F4F-48CF-9F7D-CE2B66C9FB3F}"/>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34</xdr:row>
      <xdr:rowOff>0</xdr:rowOff>
    </xdr:from>
    <xdr:ext cx="76200" cy="196215"/>
    <xdr:sp macro="" textlink="">
      <xdr:nvSpPr>
        <xdr:cNvPr id="1657" name="Text Box 6">
          <a:extLst>
            <a:ext uri="{FF2B5EF4-FFF2-40B4-BE49-F238E27FC236}">
              <a16:creationId xmlns:a16="http://schemas.microsoft.com/office/drawing/2014/main" id="{21C7ED89-0679-4BE2-879A-C151BFD3F6AE}"/>
            </a:ext>
          </a:extLst>
        </xdr:cNvPr>
        <xdr:cNvSpPr txBox="1">
          <a:spLocks noChangeArrowheads="1"/>
        </xdr:cNvSpPr>
      </xdr:nvSpPr>
      <xdr:spPr bwMode="auto">
        <a:xfrm>
          <a:off x="1308735" y="11325225"/>
          <a:ext cx="76200" cy="19621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58" name="Text Box 6">
          <a:extLst>
            <a:ext uri="{FF2B5EF4-FFF2-40B4-BE49-F238E27FC236}">
              <a16:creationId xmlns:a16="http://schemas.microsoft.com/office/drawing/2014/main" id="{0B17504E-2643-42C9-8422-706C500B1855}"/>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59" name="Text Box 6">
          <a:extLst>
            <a:ext uri="{FF2B5EF4-FFF2-40B4-BE49-F238E27FC236}">
              <a16:creationId xmlns:a16="http://schemas.microsoft.com/office/drawing/2014/main" id="{F673E328-A033-44D6-908B-39C85CA121D0}"/>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60" name="Text Box 6">
          <a:extLst>
            <a:ext uri="{FF2B5EF4-FFF2-40B4-BE49-F238E27FC236}">
              <a16:creationId xmlns:a16="http://schemas.microsoft.com/office/drawing/2014/main" id="{29DE2D44-E905-428B-89F1-6E76845B6FE6}"/>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61" name="Text Box 6">
          <a:extLst>
            <a:ext uri="{FF2B5EF4-FFF2-40B4-BE49-F238E27FC236}">
              <a16:creationId xmlns:a16="http://schemas.microsoft.com/office/drawing/2014/main" id="{03CB1C08-FA2A-4177-8017-594109ABB63E}"/>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62" name="Text Box 6">
          <a:extLst>
            <a:ext uri="{FF2B5EF4-FFF2-40B4-BE49-F238E27FC236}">
              <a16:creationId xmlns:a16="http://schemas.microsoft.com/office/drawing/2014/main" id="{912127FE-8306-47D6-B96A-68CD3F28124B}"/>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34</xdr:row>
      <xdr:rowOff>0</xdr:rowOff>
    </xdr:from>
    <xdr:ext cx="76200" cy="203835"/>
    <xdr:sp macro="" textlink="">
      <xdr:nvSpPr>
        <xdr:cNvPr id="1663" name="Text Box 6">
          <a:extLst>
            <a:ext uri="{FF2B5EF4-FFF2-40B4-BE49-F238E27FC236}">
              <a16:creationId xmlns:a16="http://schemas.microsoft.com/office/drawing/2014/main" id="{B469DD4F-2B22-4B98-97B9-9D5E54E743B4}"/>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838200</xdr:colOff>
      <xdr:row>34</xdr:row>
      <xdr:rowOff>0</xdr:rowOff>
    </xdr:from>
    <xdr:ext cx="76200" cy="200025"/>
    <xdr:sp macro="" textlink="">
      <xdr:nvSpPr>
        <xdr:cNvPr id="1664" name="Text Box 6">
          <a:extLst>
            <a:ext uri="{FF2B5EF4-FFF2-40B4-BE49-F238E27FC236}">
              <a16:creationId xmlns:a16="http://schemas.microsoft.com/office/drawing/2014/main" id="{CED85D1E-35E7-4EB8-96BE-383B994E4E55}"/>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00025"/>
    <xdr:sp macro="" textlink="">
      <xdr:nvSpPr>
        <xdr:cNvPr id="1665" name="Text Box 6">
          <a:extLst>
            <a:ext uri="{FF2B5EF4-FFF2-40B4-BE49-F238E27FC236}">
              <a16:creationId xmlns:a16="http://schemas.microsoft.com/office/drawing/2014/main" id="{DD923DD0-7F97-4D1B-84A5-305446D84BBF}"/>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34</xdr:row>
      <xdr:rowOff>0</xdr:rowOff>
    </xdr:from>
    <xdr:ext cx="76200" cy="230505"/>
    <xdr:sp macro="" textlink="">
      <xdr:nvSpPr>
        <xdr:cNvPr id="1666" name="Text Box 6">
          <a:extLst>
            <a:ext uri="{FF2B5EF4-FFF2-40B4-BE49-F238E27FC236}">
              <a16:creationId xmlns:a16="http://schemas.microsoft.com/office/drawing/2014/main" id="{B00E6D5A-7633-41AA-A379-1167192AF339}"/>
            </a:ext>
          </a:extLst>
        </xdr:cNvPr>
        <xdr:cNvSpPr txBox="1">
          <a:spLocks noChangeArrowheads="1"/>
        </xdr:cNvSpPr>
      </xdr:nvSpPr>
      <xdr:spPr bwMode="auto">
        <a:xfrm>
          <a:off x="1285875" y="11325225"/>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180975"/>
    <xdr:sp macro="" textlink="">
      <xdr:nvSpPr>
        <xdr:cNvPr id="1667" name="Text Box 6">
          <a:extLst>
            <a:ext uri="{FF2B5EF4-FFF2-40B4-BE49-F238E27FC236}">
              <a16:creationId xmlns:a16="http://schemas.microsoft.com/office/drawing/2014/main" id="{3C0244F5-516F-447C-B732-0A6CB8EB6C24}"/>
            </a:ext>
          </a:extLst>
        </xdr:cNvPr>
        <xdr:cNvSpPr txBox="1">
          <a:spLocks noChangeArrowheads="1"/>
        </xdr:cNvSpPr>
      </xdr:nvSpPr>
      <xdr:spPr bwMode="auto">
        <a:xfrm>
          <a:off x="1285875" y="113252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668" name="Text Box 7">
          <a:extLst>
            <a:ext uri="{FF2B5EF4-FFF2-40B4-BE49-F238E27FC236}">
              <a16:creationId xmlns:a16="http://schemas.microsoft.com/office/drawing/2014/main" id="{94E201CA-C802-4448-AE76-C54C86AFEB4E}"/>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669" name="Text Box 6">
          <a:extLst>
            <a:ext uri="{FF2B5EF4-FFF2-40B4-BE49-F238E27FC236}">
              <a16:creationId xmlns:a16="http://schemas.microsoft.com/office/drawing/2014/main" id="{75508C84-E85A-4FF0-A832-7C55436DFD87}"/>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670" name="Text Box 7">
          <a:extLst>
            <a:ext uri="{FF2B5EF4-FFF2-40B4-BE49-F238E27FC236}">
              <a16:creationId xmlns:a16="http://schemas.microsoft.com/office/drawing/2014/main" id="{3BF05CEC-ABFA-438C-B415-960C8F2B96C3}"/>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671" name="Text Box 6">
          <a:extLst>
            <a:ext uri="{FF2B5EF4-FFF2-40B4-BE49-F238E27FC236}">
              <a16:creationId xmlns:a16="http://schemas.microsoft.com/office/drawing/2014/main" id="{36F7AF23-A2F0-4380-80C1-4C36416EE5E8}"/>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672" name="Text Box 5">
          <a:extLst>
            <a:ext uri="{FF2B5EF4-FFF2-40B4-BE49-F238E27FC236}">
              <a16:creationId xmlns:a16="http://schemas.microsoft.com/office/drawing/2014/main" id="{83F6411B-830B-4ECF-9618-FBED0A972184}"/>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673" name="Text Box 7">
          <a:extLst>
            <a:ext uri="{FF2B5EF4-FFF2-40B4-BE49-F238E27FC236}">
              <a16:creationId xmlns:a16="http://schemas.microsoft.com/office/drawing/2014/main" id="{0B87F276-7847-443D-8905-68B711D843BF}"/>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674" name="Text Box 6">
          <a:extLst>
            <a:ext uri="{FF2B5EF4-FFF2-40B4-BE49-F238E27FC236}">
              <a16:creationId xmlns:a16="http://schemas.microsoft.com/office/drawing/2014/main" id="{1CC5E203-F4FC-4F40-B149-B5DF637993B4}"/>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675" name="Text Box 7">
          <a:extLst>
            <a:ext uri="{FF2B5EF4-FFF2-40B4-BE49-F238E27FC236}">
              <a16:creationId xmlns:a16="http://schemas.microsoft.com/office/drawing/2014/main" id="{59F31C1A-A59F-46B6-9ED4-9105345E09F2}"/>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676" name="Text Box 6">
          <a:extLst>
            <a:ext uri="{FF2B5EF4-FFF2-40B4-BE49-F238E27FC236}">
              <a16:creationId xmlns:a16="http://schemas.microsoft.com/office/drawing/2014/main" id="{A63721AB-7519-43E7-9FC4-BA60153CBD69}"/>
            </a:ext>
          </a:extLst>
        </xdr:cNvPr>
        <xdr:cNvSpPr txBox="1">
          <a:spLocks noChangeArrowheads="1"/>
        </xdr:cNvSpPr>
      </xdr:nvSpPr>
      <xdr:spPr bwMode="auto">
        <a:xfrm>
          <a:off x="7124700"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677" name="Text Box 5">
          <a:extLst>
            <a:ext uri="{FF2B5EF4-FFF2-40B4-BE49-F238E27FC236}">
              <a16:creationId xmlns:a16="http://schemas.microsoft.com/office/drawing/2014/main" id="{4DCE6094-0191-493E-9A54-6A66FD63E6E1}"/>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30505"/>
    <xdr:sp macro="" textlink="">
      <xdr:nvSpPr>
        <xdr:cNvPr id="1678" name="Text Box 6">
          <a:extLst>
            <a:ext uri="{FF2B5EF4-FFF2-40B4-BE49-F238E27FC236}">
              <a16:creationId xmlns:a16="http://schemas.microsoft.com/office/drawing/2014/main" id="{E503F9A0-7A6E-48EA-9607-FCA5FB936931}"/>
            </a:ext>
          </a:extLst>
        </xdr:cNvPr>
        <xdr:cNvSpPr txBox="1">
          <a:spLocks noChangeArrowheads="1"/>
        </xdr:cNvSpPr>
      </xdr:nvSpPr>
      <xdr:spPr bwMode="auto">
        <a:xfrm>
          <a:off x="1285875" y="11325225"/>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215265"/>
    <xdr:sp macro="" textlink="">
      <xdr:nvSpPr>
        <xdr:cNvPr id="1679" name="Text Box 6">
          <a:extLst>
            <a:ext uri="{FF2B5EF4-FFF2-40B4-BE49-F238E27FC236}">
              <a16:creationId xmlns:a16="http://schemas.microsoft.com/office/drawing/2014/main" id="{7B61D815-A776-4C61-AF03-097928C91B35}"/>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861060</xdr:colOff>
      <xdr:row>36</xdr:row>
      <xdr:rowOff>0</xdr:rowOff>
    </xdr:from>
    <xdr:ext cx="76200" cy="215265"/>
    <xdr:sp macro="" textlink="">
      <xdr:nvSpPr>
        <xdr:cNvPr id="1680" name="Text Box 6">
          <a:extLst>
            <a:ext uri="{FF2B5EF4-FFF2-40B4-BE49-F238E27FC236}">
              <a16:creationId xmlns:a16="http://schemas.microsoft.com/office/drawing/2014/main" id="{3CE70BA4-4BB9-4F44-9B02-2A7E85E2BCC2}"/>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861060</xdr:colOff>
      <xdr:row>36</xdr:row>
      <xdr:rowOff>0</xdr:rowOff>
    </xdr:from>
    <xdr:ext cx="76200" cy="215265"/>
    <xdr:sp macro="" textlink="">
      <xdr:nvSpPr>
        <xdr:cNvPr id="1681" name="Text Box 6">
          <a:extLst>
            <a:ext uri="{FF2B5EF4-FFF2-40B4-BE49-F238E27FC236}">
              <a16:creationId xmlns:a16="http://schemas.microsoft.com/office/drawing/2014/main" id="{14EDDF2A-CD05-47E7-B187-F5F9D61CDEBD}"/>
            </a:ext>
          </a:extLst>
        </xdr:cNvPr>
        <xdr:cNvSpPr txBox="1">
          <a:spLocks noChangeArrowheads="1"/>
        </xdr:cNvSpPr>
      </xdr:nvSpPr>
      <xdr:spPr bwMode="auto">
        <a:xfrm>
          <a:off x="1308735" y="11325225"/>
          <a:ext cx="76200" cy="21526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682" name="Text Box 6">
          <a:extLst>
            <a:ext uri="{FF2B5EF4-FFF2-40B4-BE49-F238E27FC236}">
              <a16:creationId xmlns:a16="http://schemas.microsoft.com/office/drawing/2014/main" id="{BFDEE3B5-A902-4339-BDEC-020D45D9C7B5}"/>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683" name="Text Box 6">
          <a:extLst>
            <a:ext uri="{FF2B5EF4-FFF2-40B4-BE49-F238E27FC236}">
              <a16:creationId xmlns:a16="http://schemas.microsoft.com/office/drawing/2014/main" id="{77676C2F-F2C9-40D2-9453-08ACAACFAFD9}"/>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7645"/>
    <xdr:sp macro="" textlink="">
      <xdr:nvSpPr>
        <xdr:cNvPr id="1684" name="Text Box 6">
          <a:extLst>
            <a:ext uri="{FF2B5EF4-FFF2-40B4-BE49-F238E27FC236}">
              <a16:creationId xmlns:a16="http://schemas.microsoft.com/office/drawing/2014/main" id="{C62683D8-3385-4052-AAF9-E5F35EF49D17}"/>
            </a:ext>
          </a:extLst>
        </xdr:cNvPr>
        <xdr:cNvSpPr txBox="1">
          <a:spLocks noChangeArrowheads="1"/>
        </xdr:cNvSpPr>
      </xdr:nvSpPr>
      <xdr:spPr bwMode="auto">
        <a:xfrm>
          <a:off x="1285875" y="11325225"/>
          <a:ext cx="76200"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96215"/>
    <xdr:sp macro="" textlink="">
      <xdr:nvSpPr>
        <xdr:cNvPr id="1685" name="Text Box 6">
          <a:extLst>
            <a:ext uri="{FF2B5EF4-FFF2-40B4-BE49-F238E27FC236}">
              <a16:creationId xmlns:a16="http://schemas.microsoft.com/office/drawing/2014/main" id="{DC77CF25-DE15-4080-878C-EF13F9EF7958}"/>
            </a:ext>
          </a:extLst>
        </xdr:cNvPr>
        <xdr:cNvSpPr txBox="1">
          <a:spLocks noChangeArrowheads="1"/>
        </xdr:cNvSpPr>
      </xdr:nvSpPr>
      <xdr:spPr bwMode="auto">
        <a:xfrm>
          <a:off x="1308735" y="11325225"/>
          <a:ext cx="76200" cy="19621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86" name="Text Box 6">
          <a:extLst>
            <a:ext uri="{FF2B5EF4-FFF2-40B4-BE49-F238E27FC236}">
              <a16:creationId xmlns:a16="http://schemas.microsoft.com/office/drawing/2014/main" id="{8FBCB590-E5F9-4F97-A87C-DBCE81C0BC5C}"/>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87" name="Text Box 6">
          <a:extLst>
            <a:ext uri="{FF2B5EF4-FFF2-40B4-BE49-F238E27FC236}">
              <a16:creationId xmlns:a16="http://schemas.microsoft.com/office/drawing/2014/main" id="{95225885-EB12-4446-88F9-774D3BE282D1}"/>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88" name="Text Box 6">
          <a:extLst>
            <a:ext uri="{FF2B5EF4-FFF2-40B4-BE49-F238E27FC236}">
              <a16:creationId xmlns:a16="http://schemas.microsoft.com/office/drawing/2014/main" id="{DA27028E-DF1F-42E0-8827-83107A8E6F76}"/>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89" name="Text Box 6">
          <a:extLst>
            <a:ext uri="{FF2B5EF4-FFF2-40B4-BE49-F238E27FC236}">
              <a16:creationId xmlns:a16="http://schemas.microsoft.com/office/drawing/2014/main" id="{DE358511-BD9F-4179-8AE3-6605A809F84B}"/>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90" name="Text Box 6">
          <a:extLst>
            <a:ext uri="{FF2B5EF4-FFF2-40B4-BE49-F238E27FC236}">
              <a16:creationId xmlns:a16="http://schemas.microsoft.com/office/drawing/2014/main" id="{ED1B9003-3D68-437A-98E0-329BC5471338}"/>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691" name="Text Box 6">
          <a:extLst>
            <a:ext uri="{FF2B5EF4-FFF2-40B4-BE49-F238E27FC236}">
              <a16:creationId xmlns:a16="http://schemas.microsoft.com/office/drawing/2014/main" id="{A7A7275D-ED94-4AA4-BECD-73014EBC6837}"/>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692" name="Text Box 6">
          <a:extLst>
            <a:ext uri="{FF2B5EF4-FFF2-40B4-BE49-F238E27FC236}">
              <a16:creationId xmlns:a16="http://schemas.microsoft.com/office/drawing/2014/main" id="{7406CA90-3DE0-4864-90C1-CE1F8D0CCF4F}"/>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693" name="Text Box 6">
          <a:extLst>
            <a:ext uri="{FF2B5EF4-FFF2-40B4-BE49-F238E27FC236}">
              <a16:creationId xmlns:a16="http://schemas.microsoft.com/office/drawing/2014/main" id="{5F6B9AAE-F615-4961-BF21-C73741F7D047}"/>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694" name="Text Box 6">
          <a:extLst>
            <a:ext uri="{FF2B5EF4-FFF2-40B4-BE49-F238E27FC236}">
              <a16:creationId xmlns:a16="http://schemas.microsoft.com/office/drawing/2014/main" id="{5CD2B175-2205-46E3-8536-DFFCD0481B3F}"/>
            </a:ext>
          </a:extLst>
        </xdr:cNvPr>
        <xdr:cNvSpPr txBox="1">
          <a:spLocks noChangeArrowheads="1"/>
        </xdr:cNvSpPr>
      </xdr:nvSpPr>
      <xdr:spPr bwMode="auto">
        <a:xfrm>
          <a:off x="1285875" y="11325225"/>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1455"/>
    <xdr:sp macro="" textlink="">
      <xdr:nvSpPr>
        <xdr:cNvPr id="1695" name="Text Box 6">
          <a:extLst>
            <a:ext uri="{FF2B5EF4-FFF2-40B4-BE49-F238E27FC236}">
              <a16:creationId xmlns:a16="http://schemas.microsoft.com/office/drawing/2014/main" id="{5B14CDEE-E467-4825-81E0-35C688DF85FC}"/>
            </a:ext>
          </a:extLst>
        </xdr:cNvPr>
        <xdr:cNvSpPr txBox="1">
          <a:spLocks noChangeArrowheads="1"/>
        </xdr:cNvSpPr>
      </xdr:nvSpPr>
      <xdr:spPr bwMode="auto">
        <a:xfrm>
          <a:off x="1285875" y="11325225"/>
          <a:ext cx="76200" cy="211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65735"/>
    <xdr:sp macro="" textlink="">
      <xdr:nvSpPr>
        <xdr:cNvPr id="1696" name="Text Box 6">
          <a:extLst>
            <a:ext uri="{FF2B5EF4-FFF2-40B4-BE49-F238E27FC236}">
              <a16:creationId xmlns:a16="http://schemas.microsoft.com/office/drawing/2014/main" id="{1AA09C19-9DFF-4328-8D09-209B74107AFD}"/>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861060</xdr:colOff>
      <xdr:row>36</xdr:row>
      <xdr:rowOff>0</xdr:rowOff>
    </xdr:from>
    <xdr:ext cx="76200" cy="165735"/>
    <xdr:sp macro="" textlink="">
      <xdr:nvSpPr>
        <xdr:cNvPr id="1697" name="Text Box 6">
          <a:extLst>
            <a:ext uri="{FF2B5EF4-FFF2-40B4-BE49-F238E27FC236}">
              <a16:creationId xmlns:a16="http://schemas.microsoft.com/office/drawing/2014/main" id="{B3126052-3132-436B-8714-0EC3C7C943B0}"/>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861060</xdr:colOff>
      <xdr:row>36</xdr:row>
      <xdr:rowOff>0</xdr:rowOff>
    </xdr:from>
    <xdr:ext cx="76200" cy="165735"/>
    <xdr:sp macro="" textlink="">
      <xdr:nvSpPr>
        <xdr:cNvPr id="1698" name="Text Box 6">
          <a:extLst>
            <a:ext uri="{FF2B5EF4-FFF2-40B4-BE49-F238E27FC236}">
              <a16:creationId xmlns:a16="http://schemas.microsoft.com/office/drawing/2014/main" id="{9BE7184A-2937-405D-8E70-069C2FD8CC44}"/>
            </a:ext>
          </a:extLst>
        </xdr:cNvPr>
        <xdr:cNvSpPr txBox="1">
          <a:spLocks noChangeArrowheads="1"/>
        </xdr:cNvSpPr>
      </xdr:nvSpPr>
      <xdr:spPr bwMode="auto">
        <a:xfrm>
          <a:off x="1308735" y="11325225"/>
          <a:ext cx="76200" cy="1657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699" name="Text Box 6">
          <a:extLst>
            <a:ext uri="{FF2B5EF4-FFF2-40B4-BE49-F238E27FC236}">
              <a16:creationId xmlns:a16="http://schemas.microsoft.com/office/drawing/2014/main" id="{E4195235-ED98-4954-BAC6-0D2D48348310}"/>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00" name="Text Box 6">
          <a:extLst>
            <a:ext uri="{FF2B5EF4-FFF2-40B4-BE49-F238E27FC236}">
              <a16:creationId xmlns:a16="http://schemas.microsoft.com/office/drawing/2014/main" id="{D1CA1B24-178B-4F46-BB26-7A5B5B194F89}"/>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96215"/>
    <xdr:sp macro="" textlink="">
      <xdr:nvSpPr>
        <xdr:cNvPr id="1701" name="Text Box 6">
          <a:extLst>
            <a:ext uri="{FF2B5EF4-FFF2-40B4-BE49-F238E27FC236}">
              <a16:creationId xmlns:a16="http://schemas.microsoft.com/office/drawing/2014/main" id="{A1BF411F-16C0-4DEB-B50F-42A68C651265}"/>
            </a:ext>
          </a:extLst>
        </xdr:cNvPr>
        <xdr:cNvSpPr txBox="1">
          <a:spLocks noChangeArrowheads="1"/>
        </xdr:cNvSpPr>
      </xdr:nvSpPr>
      <xdr:spPr bwMode="auto">
        <a:xfrm>
          <a:off x="1308735" y="11325225"/>
          <a:ext cx="76200" cy="19621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2" name="Text Box 6">
          <a:extLst>
            <a:ext uri="{FF2B5EF4-FFF2-40B4-BE49-F238E27FC236}">
              <a16:creationId xmlns:a16="http://schemas.microsoft.com/office/drawing/2014/main" id="{3FF6BBA1-A650-4544-BAB4-83D745CFC1F2}"/>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3" name="Text Box 6">
          <a:extLst>
            <a:ext uri="{FF2B5EF4-FFF2-40B4-BE49-F238E27FC236}">
              <a16:creationId xmlns:a16="http://schemas.microsoft.com/office/drawing/2014/main" id="{3C9C3359-4024-4483-99AE-C3145BE7FB38}"/>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4" name="Text Box 6">
          <a:extLst>
            <a:ext uri="{FF2B5EF4-FFF2-40B4-BE49-F238E27FC236}">
              <a16:creationId xmlns:a16="http://schemas.microsoft.com/office/drawing/2014/main" id="{2A507C13-3BA2-4EB6-8066-698B0894274D}"/>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5" name="Text Box 6">
          <a:extLst>
            <a:ext uri="{FF2B5EF4-FFF2-40B4-BE49-F238E27FC236}">
              <a16:creationId xmlns:a16="http://schemas.microsoft.com/office/drawing/2014/main" id="{2A20BFAE-2C30-4222-89EE-2E0EE8F45607}"/>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6" name="Text Box 6">
          <a:extLst>
            <a:ext uri="{FF2B5EF4-FFF2-40B4-BE49-F238E27FC236}">
              <a16:creationId xmlns:a16="http://schemas.microsoft.com/office/drawing/2014/main" id="{E9ADBEE2-6BDB-47C1-9AD9-D29BB16851C6}"/>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07" name="Text Box 6">
          <a:extLst>
            <a:ext uri="{FF2B5EF4-FFF2-40B4-BE49-F238E27FC236}">
              <a16:creationId xmlns:a16="http://schemas.microsoft.com/office/drawing/2014/main" id="{2982333B-A568-4DF9-BFF4-1C39A584E1F6}"/>
            </a:ext>
          </a:extLst>
        </xdr:cNvPr>
        <xdr:cNvSpPr txBox="1">
          <a:spLocks noChangeArrowheads="1"/>
        </xdr:cNvSpPr>
      </xdr:nvSpPr>
      <xdr:spPr bwMode="auto">
        <a:xfrm>
          <a:off x="1308735" y="11325225"/>
          <a:ext cx="76200" cy="2038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708" name="Text Box 6">
          <a:extLst>
            <a:ext uri="{FF2B5EF4-FFF2-40B4-BE49-F238E27FC236}">
              <a16:creationId xmlns:a16="http://schemas.microsoft.com/office/drawing/2014/main" id="{73541DB8-1D37-479B-A32A-5A3E91953934}"/>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09" name="Text Box 6">
          <a:extLst>
            <a:ext uri="{FF2B5EF4-FFF2-40B4-BE49-F238E27FC236}">
              <a16:creationId xmlns:a16="http://schemas.microsoft.com/office/drawing/2014/main" id="{CB139865-0476-4C7D-A8C4-87E5365C5595}"/>
            </a:ext>
          </a:extLst>
        </xdr:cNvPr>
        <xdr:cNvSpPr txBox="1">
          <a:spLocks noChangeArrowheads="1"/>
        </xdr:cNvSpPr>
      </xdr:nvSpPr>
      <xdr:spPr bwMode="auto">
        <a:xfrm>
          <a:off x="1285875" y="113252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30505"/>
    <xdr:sp macro="" textlink="">
      <xdr:nvSpPr>
        <xdr:cNvPr id="1710" name="Text Box 6">
          <a:extLst>
            <a:ext uri="{FF2B5EF4-FFF2-40B4-BE49-F238E27FC236}">
              <a16:creationId xmlns:a16="http://schemas.microsoft.com/office/drawing/2014/main" id="{3B46ADCD-86F3-460C-8F0F-0B9D0C191A88}"/>
            </a:ext>
          </a:extLst>
        </xdr:cNvPr>
        <xdr:cNvSpPr txBox="1">
          <a:spLocks noChangeArrowheads="1"/>
        </xdr:cNvSpPr>
      </xdr:nvSpPr>
      <xdr:spPr bwMode="auto">
        <a:xfrm>
          <a:off x="1285875" y="11325225"/>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180975"/>
    <xdr:sp macro="" textlink="">
      <xdr:nvSpPr>
        <xdr:cNvPr id="1711" name="Text Box 6">
          <a:extLst>
            <a:ext uri="{FF2B5EF4-FFF2-40B4-BE49-F238E27FC236}">
              <a16:creationId xmlns:a16="http://schemas.microsoft.com/office/drawing/2014/main" id="{BAA3FEAE-F069-48B7-B0B4-69B9514307C0}"/>
            </a:ext>
          </a:extLst>
        </xdr:cNvPr>
        <xdr:cNvSpPr txBox="1">
          <a:spLocks noChangeArrowheads="1"/>
        </xdr:cNvSpPr>
      </xdr:nvSpPr>
      <xdr:spPr bwMode="auto">
        <a:xfrm>
          <a:off x="1285875" y="17354550"/>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712" name="Text Box 7">
          <a:extLst>
            <a:ext uri="{FF2B5EF4-FFF2-40B4-BE49-F238E27FC236}">
              <a16:creationId xmlns:a16="http://schemas.microsoft.com/office/drawing/2014/main" id="{25928557-6FD6-4BD5-8964-17B6FF2F4941}"/>
            </a:ext>
          </a:extLst>
        </xdr:cNvPr>
        <xdr:cNvSpPr txBox="1">
          <a:spLocks noChangeArrowheads="1"/>
        </xdr:cNvSpPr>
      </xdr:nvSpPr>
      <xdr:spPr bwMode="auto">
        <a:xfrm>
          <a:off x="1285875" y="17354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713" name="Text Box 6">
          <a:extLst>
            <a:ext uri="{FF2B5EF4-FFF2-40B4-BE49-F238E27FC236}">
              <a16:creationId xmlns:a16="http://schemas.microsoft.com/office/drawing/2014/main" id="{658FF985-8124-4351-A7D4-EA2E1A9EF207}"/>
            </a:ext>
          </a:extLst>
        </xdr:cNvPr>
        <xdr:cNvSpPr txBox="1">
          <a:spLocks noChangeArrowheads="1"/>
        </xdr:cNvSpPr>
      </xdr:nvSpPr>
      <xdr:spPr bwMode="auto">
        <a:xfrm>
          <a:off x="7124700"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714" name="Text Box 7">
          <a:extLst>
            <a:ext uri="{FF2B5EF4-FFF2-40B4-BE49-F238E27FC236}">
              <a16:creationId xmlns:a16="http://schemas.microsoft.com/office/drawing/2014/main" id="{7EFBAC19-2CA3-4E15-B5DC-69B532A7C2DD}"/>
            </a:ext>
          </a:extLst>
        </xdr:cNvPr>
        <xdr:cNvSpPr txBox="1">
          <a:spLocks noChangeArrowheads="1"/>
        </xdr:cNvSpPr>
      </xdr:nvSpPr>
      <xdr:spPr bwMode="auto">
        <a:xfrm>
          <a:off x="1285875" y="17354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715" name="Text Box 6">
          <a:extLst>
            <a:ext uri="{FF2B5EF4-FFF2-40B4-BE49-F238E27FC236}">
              <a16:creationId xmlns:a16="http://schemas.microsoft.com/office/drawing/2014/main" id="{8C8052F2-C1D4-4BE0-A9D6-361B49BE298A}"/>
            </a:ext>
          </a:extLst>
        </xdr:cNvPr>
        <xdr:cNvSpPr txBox="1">
          <a:spLocks noChangeArrowheads="1"/>
        </xdr:cNvSpPr>
      </xdr:nvSpPr>
      <xdr:spPr bwMode="auto">
        <a:xfrm>
          <a:off x="7124700"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16" name="Text Box 5">
          <a:extLst>
            <a:ext uri="{FF2B5EF4-FFF2-40B4-BE49-F238E27FC236}">
              <a16:creationId xmlns:a16="http://schemas.microsoft.com/office/drawing/2014/main" id="{50A6AEF5-EB00-41C3-BD1D-EEDE61DE591D}"/>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717" name="Text Box 7">
          <a:extLst>
            <a:ext uri="{FF2B5EF4-FFF2-40B4-BE49-F238E27FC236}">
              <a16:creationId xmlns:a16="http://schemas.microsoft.com/office/drawing/2014/main" id="{B259D579-6D0E-42B3-B344-8442B6800FB4}"/>
            </a:ext>
          </a:extLst>
        </xdr:cNvPr>
        <xdr:cNvSpPr txBox="1">
          <a:spLocks noChangeArrowheads="1"/>
        </xdr:cNvSpPr>
      </xdr:nvSpPr>
      <xdr:spPr bwMode="auto">
        <a:xfrm>
          <a:off x="1285875" y="17354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718" name="Text Box 6">
          <a:extLst>
            <a:ext uri="{FF2B5EF4-FFF2-40B4-BE49-F238E27FC236}">
              <a16:creationId xmlns:a16="http://schemas.microsoft.com/office/drawing/2014/main" id="{0CBC4FBF-BE46-49FB-AE8C-F03189BF6570}"/>
            </a:ext>
          </a:extLst>
        </xdr:cNvPr>
        <xdr:cNvSpPr txBox="1">
          <a:spLocks noChangeArrowheads="1"/>
        </xdr:cNvSpPr>
      </xdr:nvSpPr>
      <xdr:spPr bwMode="auto">
        <a:xfrm>
          <a:off x="7124700"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719" name="Text Box 7">
          <a:extLst>
            <a:ext uri="{FF2B5EF4-FFF2-40B4-BE49-F238E27FC236}">
              <a16:creationId xmlns:a16="http://schemas.microsoft.com/office/drawing/2014/main" id="{A0410B5A-1E63-4008-B5A1-C24D93D9B578}"/>
            </a:ext>
          </a:extLst>
        </xdr:cNvPr>
        <xdr:cNvSpPr txBox="1">
          <a:spLocks noChangeArrowheads="1"/>
        </xdr:cNvSpPr>
      </xdr:nvSpPr>
      <xdr:spPr bwMode="auto">
        <a:xfrm>
          <a:off x="1285875" y="17354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36</xdr:row>
      <xdr:rowOff>0</xdr:rowOff>
    </xdr:from>
    <xdr:ext cx="76200" cy="200025"/>
    <xdr:sp macro="" textlink="">
      <xdr:nvSpPr>
        <xdr:cNvPr id="1720" name="Text Box 6">
          <a:extLst>
            <a:ext uri="{FF2B5EF4-FFF2-40B4-BE49-F238E27FC236}">
              <a16:creationId xmlns:a16="http://schemas.microsoft.com/office/drawing/2014/main" id="{CA1C81DF-8A17-42A1-977D-A83BB228D8BB}"/>
            </a:ext>
          </a:extLst>
        </xdr:cNvPr>
        <xdr:cNvSpPr txBox="1">
          <a:spLocks noChangeArrowheads="1"/>
        </xdr:cNvSpPr>
      </xdr:nvSpPr>
      <xdr:spPr bwMode="auto">
        <a:xfrm>
          <a:off x="7124700"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21" name="Text Box 5">
          <a:extLst>
            <a:ext uri="{FF2B5EF4-FFF2-40B4-BE49-F238E27FC236}">
              <a16:creationId xmlns:a16="http://schemas.microsoft.com/office/drawing/2014/main" id="{47752748-3A20-404A-8D9F-6928FDCE1842}"/>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30505"/>
    <xdr:sp macro="" textlink="">
      <xdr:nvSpPr>
        <xdr:cNvPr id="1722" name="Text Box 6">
          <a:extLst>
            <a:ext uri="{FF2B5EF4-FFF2-40B4-BE49-F238E27FC236}">
              <a16:creationId xmlns:a16="http://schemas.microsoft.com/office/drawing/2014/main" id="{3DBED91C-B94B-44ED-911A-9EF6D2E51AB5}"/>
            </a:ext>
          </a:extLst>
        </xdr:cNvPr>
        <xdr:cNvSpPr txBox="1">
          <a:spLocks noChangeArrowheads="1"/>
        </xdr:cNvSpPr>
      </xdr:nvSpPr>
      <xdr:spPr bwMode="auto">
        <a:xfrm>
          <a:off x="1285875" y="17354550"/>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215265"/>
    <xdr:sp macro="" textlink="">
      <xdr:nvSpPr>
        <xdr:cNvPr id="1723" name="Text Box 6">
          <a:extLst>
            <a:ext uri="{FF2B5EF4-FFF2-40B4-BE49-F238E27FC236}">
              <a16:creationId xmlns:a16="http://schemas.microsoft.com/office/drawing/2014/main" id="{CA5194D7-B545-49EF-BDA7-03370EC50617}"/>
            </a:ext>
          </a:extLst>
        </xdr:cNvPr>
        <xdr:cNvSpPr txBox="1">
          <a:spLocks noChangeArrowheads="1"/>
        </xdr:cNvSpPr>
      </xdr:nvSpPr>
      <xdr:spPr bwMode="auto">
        <a:xfrm>
          <a:off x="1308735" y="17354550"/>
          <a:ext cx="76200" cy="215265"/>
        </a:xfrm>
        <a:prstGeom prst="rect">
          <a:avLst/>
        </a:prstGeom>
        <a:noFill/>
        <a:ln w="9525">
          <a:noFill/>
          <a:miter lim="800000"/>
          <a:headEnd/>
          <a:tailEnd/>
        </a:ln>
      </xdr:spPr>
    </xdr:sp>
    <xdr:clientData/>
  </xdr:oneCellAnchor>
  <xdr:oneCellAnchor>
    <xdr:from>
      <xdr:col>2</xdr:col>
      <xdr:colOff>861060</xdr:colOff>
      <xdr:row>36</xdr:row>
      <xdr:rowOff>0</xdr:rowOff>
    </xdr:from>
    <xdr:ext cx="76200" cy="215265"/>
    <xdr:sp macro="" textlink="">
      <xdr:nvSpPr>
        <xdr:cNvPr id="1724" name="Text Box 6">
          <a:extLst>
            <a:ext uri="{FF2B5EF4-FFF2-40B4-BE49-F238E27FC236}">
              <a16:creationId xmlns:a16="http://schemas.microsoft.com/office/drawing/2014/main" id="{6315E00F-95A9-4F09-97D7-512C9E2BA0BD}"/>
            </a:ext>
          </a:extLst>
        </xdr:cNvPr>
        <xdr:cNvSpPr txBox="1">
          <a:spLocks noChangeArrowheads="1"/>
        </xdr:cNvSpPr>
      </xdr:nvSpPr>
      <xdr:spPr bwMode="auto">
        <a:xfrm>
          <a:off x="1308735" y="17354550"/>
          <a:ext cx="76200" cy="215265"/>
        </a:xfrm>
        <a:prstGeom prst="rect">
          <a:avLst/>
        </a:prstGeom>
        <a:noFill/>
        <a:ln w="9525">
          <a:noFill/>
          <a:miter lim="800000"/>
          <a:headEnd/>
          <a:tailEnd/>
        </a:ln>
      </xdr:spPr>
    </xdr:sp>
    <xdr:clientData/>
  </xdr:oneCellAnchor>
  <xdr:oneCellAnchor>
    <xdr:from>
      <xdr:col>2</xdr:col>
      <xdr:colOff>861060</xdr:colOff>
      <xdr:row>36</xdr:row>
      <xdr:rowOff>0</xdr:rowOff>
    </xdr:from>
    <xdr:ext cx="76200" cy="215265"/>
    <xdr:sp macro="" textlink="">
      <xdr:nvSpPr>
        <xdr:cNvPr id="1725" name="Text Box 6">
          <a:extLst>
            <a:ext uri="{FF2B5EF4-FFF2-40B4-BE49-F238E27FC236}">
              <a16:creationId xmlns:a16="http://schemas.microsoft.com/office/drawing/2014/main" id="{C7B167EA-C0B4-4FA3-95C2-EA29FE98D629}"/>
            </a:ext>
          </a:extLst>
        </xdr:cNvPr>
        <xdr:cNvSpPr txBox="1">
          <a:spLocks noChangeArrowheads="1"/>
        </xdr:cNvSpPr>
      </xdr:nvSpPr>
      <xdr:spPr bwMode="auto">
        <a:xfrm>
          <a:off x="1308735" y="17354550"/>
          <a:ext cx="76200" cy="21526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726" name="Text Box 6">
          <a:extLst>
            <a:ext uri="{FF2B5EF4-FFF2-40B4-BE49-F238E27FC236}">
              <a16:creationId xmlns:a16="http://schemas.microsoft.com/office/drawing/2014/main" id="{2559CAC2-5FBB-4BA8-B470-5A05764F57ED}"/>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27" name="Text Box 6">
          <a:extLst>
            <a:ext uri="{FF2B5EF4-FFF2-40B4-BE49-F238E27FC236}">
              <a16:creationId xmlns:a16="http://schemas.microsoft.com/office/drawing/2014/main" id="{6CD4CE8D-0E64-49AB-84E5-9838E3A1477F}"/>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7645"/>
    <xdr:sp macro="" textlink="">
      <xdr:nvSpPr>
        <xdr:cNvPr id="1728" name="Text Box 6">
          <a:extLst>
            <a:ext uri="{FF2B5EF4-FFF2-40B4-BE49-F238E27FC236}">
              <a16:creationId xmlns:a16="http://schemas.microsoft.com/office/drawing/2014/main" id="{9065B717-F3FC-4D24-AC18-AB27ABA46380}"/>
            </a:ext>
          </a:extLst>
        </xdr:cNvPr>
        <xdr:cNvSpPr txBox="1">
          <a:spLocks noChangeArrowheads="1"/>
        </xdr:cNvSpPr>
      </xdr:nvSpPr>
      <xdr:spPr bwMode="auto">
        <a:xfrm>
          <a:off x="1285875" y="17354550"/>
          <a:ext cx="76200"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96215"/>
    <xdr:sp macro="" textlink="">
      <xdr:nvSpPr>
        <xdr:cNvPr id="1729" name="Text Box 6">
          <a:extLst>
            <a:ext uri="{FF2B5EF4-FFF2-40B4-BE49-F238E27FC236}">
              <a16:creationId xmlns:a16="http://schemas.microsoft.com/office/drawing/2014/main" id="{AE433126-DA1A-4726-B473-5B51683138DB}"/>
            </a:ext>
          </a:extLst>
        </xdr:cNvPr>
        <xdr:cNvSpPr txBox="1">
          <a:spLocks noChangeArrowheads="1"/>
        </xdr:cNvSpPr>
      </xdr:nvSpPr>
      <xdr:spPr bwMode="auto">
        <a:xfrm>
          <a:off x="1308735" y="17354550"/>
          <a:ext cx="76200" cy="19621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0" name="Text Box 6">
          <a:extLst>
            <a:ext uri="{FF2B5EF4-FFF2-40B4-BE49-F238E27FC236}">
              <a16:creationId xmlns:a16="http://schemas.microsoft.com/office/drawing/2014/main" id="{36217F3A-ED1E-4A75-8C97-028F507E4B00}"/>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1" name="Text Box 6">
          <a:extLst>
            <a:ext uri="{FF2B5EF4-FFF2-40B4-BE49-F238E27FC236}">
              <a16:creationId xmlns:a16="http://schemas.microsoft.com/office/drawing/2014/main" id="{60D5BB1E-34FD-45ED-AF8E-1BD16A4276BE}"/>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2" name="Text Box 6">
          <a:extLst>
            <a:ext uri="{FF2B5EF4-FFF2-40B4-BE49-F238E27FC236}">
              <a16:creationId xmlns:a16="http://schemas.microsoft.com/office/drawing/2014/main" id="{E5DE2CBC-245D-4677-819D-A4469BC07CBC}"/>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3" name="Text Box 6">
          <a:extLst>
            <a:ext uri="{FF2B5EF4-FFF2-40B4-BE49-F238E27FC236}">
              <a16:creationId xmlns:a16="http://schemas.microsoft.com/office/drawing/2014/main" id="{F75D8989-25FE-49FD-880B-CBEFB76F3CE7}"/>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4" name="Text Box 6">
          <a:extLst>
            <a:ext uri="{FF2B5EF4-FFF2-40B4-BE49-F238E27FC236}">
              <a16:creationId xmlns:a16="http://schemas.microsoft.com/office/drawing/2014/main" id="{4BAD250C-D978-4D3B-964E-0E65492B874A}"/>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35" name="Text Box 6">
          <a:extLst>
            <a:ext uri="{FF2B5EF4-FFF2-40B4-BE49-F238E27FC236}">
              <a16:creationId xmlns:a16="http://schemas.microsoft.com/office/drawing/2014/main" id="{6EE4E3C4-F452-4818-9C43-3901E37CBF30}"/>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736" name="Text Box 6">
          <a:extLst>
            <a:ext uri="{FF2B5EF4-FFF2-40B4-BE49-F238E27FC236}">
              <a16:creationId xmlns:a16="http://schemas.microsoft.com/office/drawing/2014/main" id="{0FE26E61-9462-49CD-8130-A85C9102323E}"/>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37" name="Text Box 6">
          <a:extLst>
            <a:ext uri="{FF2B5EF4-FFF2-40B4-BE49-F238E27FC236}">
              <a16:creationId xmlns:a16="http://schemas.microsoft.com/office/drawing/2014/main" id="{540B057D-5D62-4A56-925F-705B0375C556}"/>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9075"/>
    <xdr:sp macro="" textlink="">
      <xdr:nvSpPr>
        <xdr:cNvPr id="1738" name="Text Box 6">
          <a:extLst>
            <a:ext uri="{FF2B5EF4-FFF2-40B4-BE49-F238E27FC236}">
              <a16:creationId xmlns:a16="http://schemas.microsoft.com/office/drawing/2014/main" id="{6B45A63C-B3DE-49AD-B15E-A01EC650B488}"/>
            </a:ext>
          </a:extLst>
        </xdr:cNvPr>
        <xdr:cNvSpPr txBox="1">
          <a:spLocks noChangeArrowheads="1"/>
        </xdr:cNvSpPr>
      </xdr:nvSpPr>
      <xdr:spPr bwMode="auto">
        <a:xfrm>
          <a:off x="1285875" y="17354550"/>
          <a:ext cx="76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11455"/>
    <xdr:sp macro="" textlink="">
      <xdr:nvSpPr>
        <xdr:cNvPr id="1739" name="Text Box 6">
          <a:extLst>
            <a:ext uri="{FF2B5EF4-FFF2-40B4-BE49-F238E27FC236}">
              <a16:creationId xmlns:a16="http://schemas.microsoft.com/office/drawing/2014/main" id="{4FE4A376-6BE8-4368-9365-41D8CAA0D2ED}"/>
            </a:ext>
          </a:extLst>
        </xdr:cNvPr>
        <xdr:cNvSpPr txBox="1">
          <a:spLocks noChangeArrowheads="1"/>
        </xdr:cNvSpPr>
      </xdr:nvSpPr>
      <xdr:spPr bwMode="auto">
        <a:xfrm>
          <a:off x="1285875" y="17354550"/>
          <a:ext cx="76200" cy="2114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65735"/>
    <xdr:sp macro="" textlink="">
      <xdr:nvSpPr>
        <xdr:cNvPr id="1740" name="Text Box 6">
          <a:extLst>
            <a:ext uri="{FF2B5EF4-FFF2-40B4-BE49-F238E27FC236}">
              <a16:creationId xmlns:a16="http://schemas.microsoft.com/office/drawing/2014/main" id="{05421832-9FD0-4F79-8983-F917C93D4C13}"/>
            </a:ext>
          </a:extLst>
        </xdr:cNvPr>
        <xdr:cNvSpPr txBox="1">
          <a:spLocks noChangeArrowheads="1"/>
        </xdr:cNvSpPr>
      </xdr:nvSpPr>
      <xdr:spPr bwMode="auto">
        <a:xfrm>
          <a:off x="1308735" y="17354550"/>
          <a:ext cx="76200" cy="165735"/>
        </a:xfrm>
        <a:prstGeom prst="rect">
          <a:avLst/>
        </a:prstGeom>
        <a:noFill/>
        <a:ln w="9525">
          <a:noFill/>
          <a:miter lim="800000"/>
          <a:headEnd/>
          <a:tailEnd/>
        </a:ln>
      </xdr:spPr>
    </xdr:sp>
    <xdr:clientData/>
  </xdr:oneCellAnchor>
  <xdr:oneCellAnchor>
    <xdr:from>
      <xdr:col>2</xdr:col>
      <xdr:colOff>861060</xdr:colOff>
      <xdr:row>36</xdr:row>
      <xdr:rowOff>0</xdr:rowOff>
    </xdr:from>
    <xdr:ext cx="76200" cy="165735"/>
    <xdr:sp macro="" textlink="">
      <xdr:nvSpPr>
        <xdr:cNvPr id="1741" name="Text Box 6">
          <a:extLst>
            <a:ext uri="{FF2B5EF4-FFF2-40B4-BE49-F238E27FC236}">
              <a16:creationId xmlns:a16="http://schemas.microsoft.com/office/drawing/2014/main" id="{8E2D2A5A-DB26-40BD-AF0C-6D247F0D055E}"/>
            </a:ext>
          </a:extLst>
        </xdr:cNvPr>
        <xdr:cNvSpPr txBox="1">
          <a:spLocks noChangeArrowheads="1"/>
        </xdr:cNvSpPr>
      </xdr:nvSpPr>
      <xdr:spPr bwMode="auto">
        <a:xfrm>
          <a:off x="1308735" y="17354550"/>
          <a:ext cx="76200" cy="165735"/>
        </a:xfrm>
        <a:prstGeom prst="rect">
          <a:avLst/>
        </a:prstGeom>
        <a:noFill/>
        <a:ln w="9525">
          <a:noFill/>
          <a:miter lim="800000"/>
          <a:headEnd/>
          <a:tailEnd/>
        </a:ln>
      </xdr:spPr>
    </xdr:sp>
    <xdr:clientData/>
  </xdr:oneCellAnchor>
  <xdr:oneCellAnchor>
    <xdr:from>
      <xdr:col>2</xdr:col>
      <xdr:colOff>861060</xdr:colOff>
      <xdr:row>36</xdr:row>
      <xdr:rowOff>0</xdr:rowOff>
    </xdr:from>
    <xdr:ext cx="76200" cy="165735"/>
    <xdr:sp macro="" textlink="">
      <xdr:nvSpPr>
        <xdr:cNvPr id="1742" name="Text Box 6">
          <a:extLst>
            <a:ext uri="{FF2B5EF4-FFF2-40B4-BE49-F238E27FC236}">
              <a16:creationId xmlns:a16="http://schemas.microsoft.com/office/drawing/2014/main" id="{20EBA1E4-0361-46C3-A534-12CAA769EA2C}"/>
            </a:ext>
          </a:extLst>
        </xdr:cNvPr>
        <xdr:cNvSpPr txBox="1">
          <a:spLocks noChangeArrowheads="1"/>
        </xdr:cNvSpPr>
      </xdr:nvSpPr>
      <xdr:spPr bwMode="auto">
        <a:xfrm>
          <a:off x="1308735" y="17354550"/>
          <a:ext cx="76200" cy="1657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743" name="Text Box 6">
          <a:extLst>
            <a:ext uri="{FF2B5EF4-FFF2-40B4-BE49-F238E27FC236}">
              <a16:creationId xmlns:a16="http://schemas.microsoft.com/office/drawing/2014/main" id="{ADD21024-2E29-4400-A954-9440D8E52C58}"/>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44" name="Text Box 6">
          <a:extLst>
            <a:ext uri="{FF2B5EF4-FFF2-40B4-BE49-F238E27FC236}">
              <a16:creationId xmlns:a16="http://schemas.microsoft.com/office/drawing/2014/main" id="{1AB7CE86-F003-4382-A129-F59AD38CDD3C}"/>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861060</xdr:colOff>
      <xdr:row>36</xdr:row>
      <xdr:rowOff>0</xdr:rowOff>
    </xdr:from>
    <xdr:ext cx="76200" cy="196215"/>
    <xdr:sp macro="" textlink="">
      <xdr:nvSpPr>
        <xdr:cNvPr id="1745" name="Text Box 6">
          <a:extLst>
            <a:ext uri="{FF2B5EF4-FFF2-40B4-BE49-F238E27FC236}">
              <a16:creationId xmlns:a16="http://schemas.microsoft.com/office/drawing/2014/main" id="{0225A0DE-364C-4071-9AAA-A9698A369ECB}"/>
            </a:ext>
          </a:extLst>
        </xdr:cNvPr>
        <xdr:cNvSpPr txBox="1">
          <a:spLocks noChangeArrowheads="1"/>
        </xdr:cNvSpPr>
      </xdr:nvSpPr>
      <xdr:spPr bwMode="auto">
        <a:xfrm>
          <a:off x="1308735" y="17354550"/>
          <a:ext cx="76200" cy="19621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46" name="Text Box 6">
          <a:extLst>
            <a:ext uri="{FF2B5EF4-FFF2-40B4-BE49-F238E27FC236}">
              <a16:creationId xmlns:a16="http://schemas.microsoft.com/office/drawing/2014/main" id="{6742A4C0-49B5-473F-AB39-1973906AB895}"/>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47" name="Text Box 6">
          <a:extLst>
            <a:ext uri="{FF2B5EF4-FFF2-40B4-BE49-F238E27FC236}">
              <a16:creationId xmlns:a16="http://schemas.microsoft.com/office/drawing/2014/main" id="{B1202C9F-D0DF-42E5-95F2-986E03BAB375}"/>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48" name="Text Box 6">
          <a:extLst>
            <a:ext uri="{FF2B5EF4-FFF2-40B4-BE49-F238E27FC236}">
              <a16:creationId xmlns:a16="http://schemas.microsoft.com/office/drawing/2014/main" id="{D5665B44-1A88-4308-9602-1960CE432EE2}"/>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49" name="Text Box 6">
          <a:extLst>
            <a:ext uri="{FF2B5EF4-FFF2-40B4-BE49-F238E27FC236}">
              <a16:creationId xmlns:a16="http://schemas.microsoft.com/office/drawing/2014/main" id="{BD10352D-4DBD-4528-889E-3F5AD4B83656}"/>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50" name="Text Box 6">
          <a:extLst>
            <a:ext uri="{FF2B5EF4-FFF2-40B4-BE49-F238E27FC236}">
              <a16:creationId xmlns:a16="http://schemas.microsoft.com/office/drawing/2014/main" id="{E7C2E2C0-8029-47EF-B83C-32A7EFEBC5E4}"/>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861060</xdr:colOff>
      <xdr:row>36</xdr:row>
      <xdr:rowOff>0</xdr:rowOff>
    </xdr:from>
    <xdr:ext cx="76200" cy="203835"/>
    <xdr:sp macro="" textlink="">
      <xdr:nvSpPr>
        <xdr:cNvPr id="1751" name="Text Box 6">
          <a:extLst>
            <a:ext uri="{FF2B5EF4-FFF2-40B4-BE49-F238E27FC236}">
              <a16:creationId xmlns:a16="http://schemas.microsoft.com/office/drawing/2014/main" id="{2F64FA5A-CA3F-4D2A-8FD8-D7D6FF7F2412}"/>
            </a:ext>
          </a:extLst>
        </xdr:cNvPr>
        <xdr:cNvSpPr txBox="1">
          <a:spLocks noChangeArrowheads="1"/>
        </xdr:cNvSpPr>
      </xdr:nvSpPr>
      <xdr:spPr bwMode="auto">
        <a:xfrm>
          <a:off x="1308735" y="17354550"/>
          <a:ext cx="76200" cy="203835"/>
        </a:xfrm>
        <a:prstGeom prst="rect">
          <a:avLst/>
        </a:prstGeom>
        <a:noFill/>
        <a:ln w="9525">
          <a:noFill/>
          <a:miter lim="800000"/>
          <a:headEnd/>
          <a:tailEnd/>
        </a:ln>
      </xdr:spPr>
    </xdr:sp>
    <xdr:clientData/>
  </xdr:oneCellAnchor>
  <xdr:oneCellAnchor>
    <xdr:from>
      <xdr:col>2</xdr:col>
      <xdr:colOff>838200</xdr:colOff>
      <xdr:row>36</xdr:row>
      <xdr:rowOff>0</xdr:rowOff>
    </xdr:from>
    <xdr:ext cx="76200" cy="200025"/>
    <xdr:sp macro="" textlink="">
      <xdr:nvSpPr>
        <xdr:cNvPr id="1752" name="Text Box 6">
          <a:extLst>
            <a:ext uri="{FF2B5EF4-FFF2-40B4-BE49-F238E27FC236}">
              <a16:creationId xmlns:a16="http://schemas.microsoft.com/office/drawing/2014/main" id="{45ACC0C8-FD31-455F-A2CF-CF4AA8EDF8E3}"/>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00025"/>
    <xdr:sp macro="" textlink="">
      <xdr:nvSpPr>
        <xdr:cNvPr id="1753" name="Text Box 6">
          <a:extLst>
            <a:ext uri="{FF2B5EF4-FFF2-40B4-BE49-F238E27FC236}">
              <a16:creationId xmlns:a16="http://schemas.microsoft.com/office/drawing/2014/main" id="{D75A4FCF-CF64-4F55-A5ED-7CF839297024}"/>
            </a:ext>
          </a:extLst>
        </xdr:cNvPr>
        <xdr:cNvSpPr txBox="1">
          <a:spLocks noChangeArrowheads="1"/>
        </xdr:cNvSpPr>
      </xdr:nvSpPr>
      <xdr:spPr bwMode="auto">
        <a:xfrm>
          <a:off x="1285875" y="17354550"/>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838200</xdr:colOff>
      <xdr:row>36</xdr:row>
      <xdr:rowOff>0</xdr:rowOff>
    </xdr:from>
    <xdr:ext cx="76200" cy="230505"/>
    <xdr:sp macro="" textlink="">
      <xdr:nvSpPr>
        <xdr:cNvPr id="1754" name="Text Box 6">
          <a:extLst>
            <a:ext uri="{FF2B5EF4-FFF2-40B4-BE49-F238E27FC236}">
              <a16:creationId xmlns:a16="http://schemas.microsoft.com/office/drawing/2014/main" id="{4D2505A5-65A7-46A1-A152-2F2F49153396}"/>
            </a:ext>
          </a:extLst>
        </xdr:cNvPr>
        <xdr:cNvSpPr txBox="1">
          <a:spLocks noChangeArrowheads="1"/>
        </xdr:cNvSpPr>
      </xdr:nvSpPr>
      <xdr:spPr bwMode="auto">
        <a:xfrm>
          <a:off x="1285875" y="17354550"/>
          <a:ext cx="76200"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93</xdr:row>
      <xdr:rowOff>0</xdr:rowOff>
    </xdr:from>
    <xdr:to>
      <xdr:col>3</xdr:col>
      <xdr:colOff>76200</xdr:colOff>
      <xdr:row>100</xdr:row>
      <xdr:rowOff>76200</xdr:rowOff>
    </xdr:to>
    <xdr:sp macro="" textlink="">
      <xdr:nvSpPr>
        <xdr:cNvPr id="1755" name="Text Box 4">
          <a:extLst>
            <a:ext uri="{FF2B5EF4-FFF2-40B4-BE49-F238E27FC236}">
              <a16:creationId xmlns:a16="http://schemas.microsoft.com/office/drawing/2014/main" id="{965F9999-1C9C-4D47-8444-675E872A0040}"/>
            </a:ext>
          </a:extLst>
        </xdr:cNvPr>
        <xdr:cNvSpPr txBox="1">
          <a:spLocks noChangeArrowheads="1"/>
        </xdr:cNvSpPr>
      </xdr:nvSpPr>
      <xdr:spPr bwMode="auto">
        <a:xfrm>
          <a:off x="4067175" y="28355925"/>
          <a:ext cx="76200" cy="120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93</xdr:row>
      <xdr:rowOff>0</xdr:rowOff>
    </xdr:from>
    <xdr:to>
      <xdr:col>3</xdr:col>
      <xdr:colOff>76200</xdr:colOff>
      <xdr:row>94</xdr:row>
      <xdr:rowOff>38100</xdr:rowOff>
    </xdr:to>
    <xdr:sp macro="" textlink="">
      <xdr:nvSpPr>
        <xdr:cNvPr id="1756" name="Text Box 5">
          <a:extLst>
            <a:ext uri="{FF2B5EF4-FFF2-40B4-BE49-F238E27FC236}">
              <a16:creationId xmlns:a16="http://schemas.microsoft.com/office/drawing/2014/main" id="{5ED44145-346C-44E2-B257-68F244B21BB0}"/>
            </a:ext>
          </a:extLst>
        </xdr:cNvPr>
        <xdr:cNvSpPr txBox="1">
          <a:spLocks noChangeArrowheads="1"/>
        </xdr:cNvSpPr>
      </xdr:nvSpPr>
      <xdr:spPr bwMode="auto">
        <a:xfrm>
          <a:off x="4067175" y="28355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93</xdr:row>
      <xdr:rowOff>0</xdr:rowOff>
    </xdr:from>
    <xdr:to>
      <xdr:col>3</xdr:col>
      <xdr:colOff>76200</xdr:colOff>
      <xdr:row>95</xdr:row>
      <xdr:rowOff>0</xdr:rowOff>
    </xdr:to>
    <xdr:sp macro="" textlink="">
      <xdr:nvSpPr>
        <xdr:cNvPr id="1757" name="Text Box 6">
          <a:extLst>
            <a:ext uri="{FF2B5EF4-FFF2-40B4-BE49-F238E27FC236}">
              <a16:creationId xmlns:a16="http://schemas.microsoft.com/office/drawing/2014/main" id="{F5448137-B9F2-4E49-9796-7B970A6F212C}"/>
            </a:ext>
          </a:extLst>
        </xdr:cNvPr>
        <xdr:cNvSpPr txBox="1">
          <a:spLocks noChangeArrowheads="1"/>
        </xdr:cNvSpPr>
      </xdr:nvSpPr>
      <xdr:spPr bwMode="auto">
        <a:xfrm>
          <a:off x="4067175" y="28355925"/>
          <a:ext cx="762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93</xdr:row>
      <xdr:rowOff>0</xdr:rowOff>
    </xdr:from>
    <xdr:to>
      <xdr:col>3</xdr:col>
      <xdr:colOff>0</xdr:colOff>
      <xdr:row>93</xdr:row>
      <xdr:rowOff>47625</xdr:rowOff>
    </xdr:to>
    <xdr:sp macro="" textlink="">
      <xdr:nvSpPr>
        <xdr:cNvPr id="1758" name="Text Box 7">
          <a:extLst>
            <a:ext uri="{FF2B5EF4-FFF2-40B4-BE49-F238E27FC236}">
              <a16:creationId xmlns:a16="http://schemas.microsoft.com/office/drawing/2014/main" id="{C239B509-B5A0-4A96-BB4F-6FC522100440}"/>
            </a:ext>
          </a:extLst>
        </xdr:cNvPr>
        <xdr:cNvSpPr txBox="1">
          <a:spLocks noChangeArrowheads="1"/>
        </xdr:cNvSpPr>
      </xdr:nvSpPr>
      <xdr:spPr bwMode="auto">
        <a:xfrm>
          <a:off x="1238250" y="28355925"/>
          <a:ext cx="2562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93</xdr:row>
      <xdr:rowOff>0</xdr:rowOff>
    </xdr:from>
    <xdr:to>
      <xdr:col>3</xdr:col>
      <xdr:colOff>0</xdr:colOff>
      <xdr:row>93</xdr:row>
      <xdr:rowOff>47625</xdr:rowOff>
    </xdr:to>
    <xdr:sp macro="" textlink="">
      <xdr:nvSpPr>
        <xdr:cNvPr id="1759" name="Text Box 8">
          <a:extLst>
            <a:ext uri="{FF2B5EF4-FFF2-40B4-BE49-F238E27FC236}">
              <a16:creationId xmlns:a16="http://schemas.microsoft.com/office/drawing/2014/main" id="{93066341-0486-4680-9D92-85B236BA6720}"/>
            </a:ext>
          </a:extLst>
        </xdr:cNvPr>
        <xdr:cNvSpPr txBox="1">
          <a:spLocks noChangeArrowheads="1"/>
        </xdr:cNvSpPr>
      </xdr:nvSpPr>
      <xdr:spPr bwMode="auto">
        <a:xfrm>
          <a:off x="1238250" y="28355925"/>
          <a:ext cx="2562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93</xdr:row>
      <xdr:rowOff>0</xdr:rowOff>
    </xdr:from>
    <xdr:to>
      <xdr:col>3</xdr:col>
      <xdr:colOff>0</xdr:colOff>
      <xdr:row>93</xdr:row>
      <xdr:rowOff>47625</xdr:rowOff>
    </xdr:to>
    <xdr:sp macro="" textlink="">
      <xdr:nvSpPr>
        <xdr:cNvPr id="1760" name="Text Box 1299">
          <a:extLst>
            <a:ext uri="{FF2B5EF4-FFF2-40B4-BE49-F238E27FC236}">
              <a16:creationId xmlns:a16="http://schemas.microsoft.com/office/drawing/2014/main" id="{A263D5A1-E674-42BB-A028-3C95E1E159C6}"/>
            </a:ext>
          </a:extLst>
        </xdr:cNvPr>
        <xdr:cNvSpPr txBox="1">
          <a:spLocks noChangeArrowheads="1"/>
        </xdr:cNvSpPr>
      </xdr:nvSpPr>
      <xdr:spPr bwMode="auto">
        <a:xfrm>
          <a:off x="1238250" y="28355925"/>
          <a:ext cx="2562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838200</xdr:colOff>
      <xdr:row>93</xdr:row>
      <xdr:rowOff>0</xdr:rowOff>
    </xdr:from>
    <xdr:to>
      <xdr:col>3</xdr:col>
      <xdr:colOff>0</xdr:colOff>
      <xdr:row>93</xdr:row>
      <xdr:rowOff>47625</xdr:rowOff>
    </xdr:to>
    <xdr:sp macro="" textlink="">
      <xdr:nvSpPr>
        <xdr:cNvPr id="1761" name="Text Box 1300">
          <a:extLst>
            <a:ext uri="{FF2B5EF4-FFF2-40B4-BE49-F238E27FC236}">
              <a16:creationId xmlns:a16="http://schemas.microsoft.com/office/drawing/2014/main" id="{509EF5D1-DFDF-407B-9BD5-FEB421FE82D9}"/>
            </a:ext>
          </a:extLst>
        </xdr:cNvPr>
        <xdr:cNvSpPr txBox="1">
          <a:spLocks noChangeArrowheads="1"/>
        </xdr:cNvSpPr>
      </xdr:nvSpPr>
      <xdr:spPr bwMode="auto">
        <a:xfrm>
          <a:off x="1238250" y="28355925"/>
          <a:ext cx="25622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oneCellAnchor>
    <xdr:from>
      <xdr:col>8</xdr:col>
      <xdr:colOff>114300</xdr:colOff>
      <xdr:row>12</xdr:row>
      <xdr:rowOff>0</xdr:rowOff>
    </xdr:from>
    <xdr:ext cx="184731" cy="264560"/>
    <xdr:sp macro="" textlink="">
      <xdr:nvSpPr>
        <xdr:cNvPr id="2" name="TextBox 1">
          <a:extLst>
            <a:ext uri="{FF2B5EF4-FFF2-40B4-BE49-F238E27FC236}">
              <a16:creationId xmlns:a16="http://schemas.microsoft.com/office/drawing/2014/main" id="{00845EA9-30A5-45B6-818E-97A0A65C3480}"/>
            </a:ext>
          </a:extLst>
        </xdr:cNvPr>
        <xdr:cNvSpPr txBox="1"/>
      </xdr:nvSpPr>
      <xdr:spPr>
        <a:xfrm>
          <a:off x="7486650" y="8267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10</xdr:col>
      <xdr:colOff>114300</xdr:colOff>
      <xdr:row>64</xdr:row>
      <xdr:rowOff>0</xdr:rowOff>
    </xdr:from>
    <xdr:ext cx="184731" cy="264560"/>
    <xdr:sp macro="" textlink="">
      <xdr:nvSpPr>
        <xdr:cNvPr id="3" name="TextBox 2">
          <a:extLst>
            <a:ext uri="{FF2B5EF4-FFF2-40B4-BE49-F238E27FC236}">
              <a16:creationId xmlns:a16="http://schemas.microsoft.com/office/drawing/2014/main" id="{0E3C98E1-3B4F-4D98-B7D7-518B00CE16C7}"/>
            </a:ext>
          </a:extLst>
        </xdr:cNvPr>
        <xdr:cNvSpPr txBox="1"/>
      </xdr:nvSpPr>
      <xdr:spPr>
        <a:xfrm>
          <a:off x="8705850" y="2355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64</xdr:row>
      <xdr:rowOff>0</xdr:rowOff>
    </xdr:from>
    <xdr:ext cx="184731" cy="264560"/>
    <xdr:sp macro="" textlink="">
      <xdr:nvSpPr>
        <xdr:cNvPr id="4" name="TextBox 4">
          <a:extLst>
            <a:ext uri="{FF2B5EF4-FFF2-40B4-BE49-F238E27FC236}">
              <a16:creationId xmlns:a16="http://schemas.microsoft.com/office/drawing/2014/main" id="{6C136DFB-3895-480E-8781-9E49A45A9D66}"/>
            </a:ext>
          </a:extLst>
        </xdr:cNvPr>
        <xdr:cNvSpPr txBox="1"/>
      </xdr:nvSpPr>
      <xdr:spPr>
        <a:xfrm>
          <a:off x="7486650" y="2355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64</xdr:row>
      <xdr:rowOff>0</xdr:rowOff>
    </xdr:from>
    <xdr:ext cx="184731" cy="264560"/>
    <xdr:sp macro="" textlink="">
      <xdr:nvSpPr>
        <xdr:cNvPr id="5" name="TextBox 5">
          <a:extLst>
            <a:ext uri="{FF2B5EF4-FFF2-40B4-BE49-F238E27FC236}">
              <a16:creationId xmlns:a16="http://schemas.microsoft.com/office/drawing/2014/main" id="{A6FB068C-5601-4F54-A505-8622518EB60E}"/>
            </a:ext>
          </a:extLst>
        </xdr:cNvPr>
        <xdr:cNvSpPr txBox="1"/>
      </xdr:nvSpPr>
      <xdr:spPr>
        <a:xfrm>
          <a:off x="7486650" y="2355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64</xdr:row>
      <xdr:rowOff>0</xdr:rowOff>
    </xdr:from>
    <xdr:ext cx="184731" cy="264560"/>
    <xdr:sp macro="" textlink="">
      <xdr:nvSpPr>
        <xdr:cNvPr id="6" name="TextBox 6">
          <a:extLst>
            <a:ext uri="{FF2B5EF4-FFF2-40B4-BE49-F238E27FC236}">
              <a16:creationId xmlns:a16="http://schemas.microsoft.com/office/drawing/2014/main" id="{8F355AAA-7E12-46E5-B714-D3AA14734ABC}"/>
            </a:ext>
          </a:extLst>
        </xdr:cNvPr>
        <xdr:cNvSpPr txBox="1"/>
      </xdr:nvSpPr>
      <xdr:spPr>
        <a:xfrm>
          <a:off x="7486650" y="2355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88</xdr:row>
      <xdr:rowOff>0</xdr:rowOff>
    </xdr:from>
    <xdr:ext cx="184731" cy="264560"/>
    <xdr:sp macro="" textlink="">
      <xdr:nvSpPr>
        <xdr:cNvPr id="7" name="TextBox 13">
          <a:extLst>
            <a:ext uri="{FF2B5EF4-FFF2-40B4-BE49-F238E27FC236}">
              <a16:creationId xmlns:a16="http://schemas.microsoft.com/office/drawing/2014/main" id="{3A46A7D5-4325-4AF8-9924-6DB770B7EB07}"/>
            </a:ext>
          </a:extLst>
        </xdr:cNvPr>
        <xdr:cNvSpPr txBox="1"/>
      </xdr:nvSpPr>
      <xdr:spPr>
        <a:xfrm>
          <a:off x="7486650" y="2859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88</xdr:row>
      <xdr:rowOff>0</xdr:rowOff>
    </xdr:from>
    <xdr:ext cx="184731" cy="264560"/>
    <xdr:sp macro="" textlink="">
      <xdr:nvSpPr>
        <xdr:cNvPr id="8" name="TextBox 14">
          <a:extLst>
            <a:ext uri="{FF2B5EF4-FFF2-40B4-BE49-F238E27FC236}">
              <a16:creationId xmlns:a16="http://schemas.microsoft.com/office/drawing/2014/main" id="{F9007298-6F97-4781-8E13-B491CADBBF54}"/>
            </a:ext>
          </a:extLst>
        </xdr:cNvPr>
        <xdr:cNvSpPr txBox="1"/>
      </xdr:nvSpPr>
      <xdr:spPr>
        <a:xfrm>
          <a:off x="7486650" y="28594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64</xdr:row>
      <xdr:rowOff>0</xdr:rowOff>
    </xdr:from>
    <xdr:ext cx="184731" cy="264560"/>
    <xdr:sp macro="" textlink="">
      <xdr:nvSpPr>
        <xdr:cNvPr id="10" name="TextBox 9">
          <a:extLst>
            <a:ext uri="{FF2B5EF4-FFF2-40B4-BE49-F238E27FC236}">
              <a16:creationId xmlns:a16="http://schemas.microsoft.com/office/drawing/2014/main" id="{38B88943-5FBA-4FDB-BE66-28D680037539}"/>
            </a:ext>
          </a:extLst>
        </xdr:cNvPr>
        <xdr:cNvSpPr txBox="1"/>
      </xdr:nvSpPr>
      <xdr:spPr>
        <a:xfrm>
          <a:off x="7486650" y="23555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7</xdr:row>
      <xdr:rowOff>0</xdr:rowOff>
    </xdr:from>
    <xdr:ext cx="184731" cy="264560"/>
    <xdr:sp macro="" textlink="">
      <xdr:nvSpPr>
        <xdr:cNvPr id="11" name="TextBox 10">
          <a:extLst>
            <a:ext uri="{FF2B5EF4-FFF2-40B4-BE49-F238E27FC236}">
              <a16:creationId xmlns:a16="http://schemas.microsoft.com/office/drawing/2014/main" id="{ADD42C4F-F58E-4710-8112-6847C825F369}"/>
            </a:ext>
          </a:extLst>
        </xdr:cNvPr>
        <xdr:cNvSpPr txBox="1"/>
      </xdr:nvSpPr>
      <xdr:spPr>
        <a:xfrm>
          <a:off x="7486650" y="5438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oneCellAnchor>
    <xdr:from>
      <xdr:col>8</xdr:col>
      <xdr:colOff>114300</xdr:colOff>
      <xdr:row>9</xdr:row>
      <xdr:rowOff>0</xdr:rowOff>
    </xdr:from>
    <xdr:ext cx="184731" cy="264560"/>
    <xdr:sp macro="" textlink="">
      <xdr:nvSpPr>
        <xdr:cNvPr id="12" name="TextBox 11">
          <a:extLst>
            <a:ext uri="{FF2B5EF4-FFF2-40B4-BE49-F238E27FC236}">
              <a16:creationId xmlns:a16="http://schemas.microsoft.com/office/drawing/2014/main" id="{40683703-85D1-4DF8-B1D9-8D8C27927AA4}"/>
            </a:ext>
          </a:extLst>
        </xdr:cNvPr>
        <xdr:cNvSpPr txBox="1"/>
      </xdr:nvSpPr>
      <xdr:spPr>
        <a:xfrm>
          <a:off x="7486650" y="693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hr-HR" sz="1100"/>
        </a:p>
      </xdr:txBody>
    </xdr:sp>
    <xdr:clientData/>
  </xdr:one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F31"/>
  <sheetViews>
    <sheetView showZeros="0" tabSelected="1" zoomScaleNormal="100" workbookViewId="0">
      <selection activeCell="J19" sqref="J19"/>
    </sheetView>
  </sheetViews>
  <sheetFormatPr defaultRowHeight="12.75" x14ac:dyDescent="0.2"/>
  <cols>
    <col min="1" max="1" width="4.85546875" style="180" customWidth="1"/>
    <col min="2" max="2" width="4.28515625" style="180" customWidth="1"/>
    <col min="3" max="3" width="42.42578125" style="180" customWidth="1"/>
    <col min="4" max="4" width="8" style="180" customWidth="1"/>
    <col min="5" max="5" width="7.7109375" style="180" customWidth="1"/>
    <col min="6" max="6" width="23.5703125" style="180" bestFit="1" customWidth="1"/>
    <col min="7" max="7" width="9.140625" style="180"/>
    <col min="8" max="8" width="11.7109375" style="180" bestFit="1" customWidth="1"/>
    <col min="9" max="16384" width="9.140625" style="180"/>
  </cols>
  <sheetData>
    <row r="4" spans="1:6" x14ac:dyDescent="0.2">
      <c r="A4" s="178"/>
      <c r="B4" s="179"/>
      <c r="D4" s="181"/>
      <c r="E4" s="182"/>
      <c r="F4" s="182"/>
    </row>
    <row r="5" spans="1:6" x14ac:dyDescent="0.2">
      <c r="A5" s="178"/>
      <c r="B5" s="179"/>
      <c r="D5" s="181"/>
      <c r="E5" s="182"/>
      <c r="F5" s="182"/>
    </row>
    <row r="6" spans="1:6" x14ac:dyDescent="0.2">
      <c r="A6" s="178"/>
      <c r="B6" s="179"/>
      <c r="D6" s="181"/>
      <c r="E6" s="182"/>
      <c r="F6" s="182"/>
    </row>
    <row r="7" spans="1:6" x14ac:dyDescent="0.2">
      <c r="A7" s="178"/>
      <c r="B7" s="179"/>
      <c r="D7" s="181"/>
      <c r="E7" s="182"/>
      <c r="F7" s="182"/>
    </row>
    <row r="8" spans="1:6" x14ac:dyDescent="0.2">
      <c r="A8" s="183"/>
      <c r="B8" s="184"/>
      <c r="C8" s="185"/>
      <c r="D8" s="186"/>
      <c r="E8" s="187"/>
      <c r="F8" s="186"/>
    </row>
    <row r="9" spans="1:6" ht="19.5" x14ac:dyDescent="0.25">
      <c r="A9" s="188"/>
      <c r="B9" s="189"/>
      <c r="C9" s="190" t="s">
        <v>112</v>
      </c>
      <c r="D9" s="191"/>
      <c r="E9" s="192"/>
      <c r="F9" s="191"/>
    </row>
    <row r="10" spans="1:6" ht="15.75" x14ac:dyDescent="0.25">
      <c r="A10" s="188"/>
      <c r="B10" s="189"/>
      <c r="C10" s="193"/>
      <c r="D10" s="191"/>
      <c r="E10" s="192"/>
      <c r="F10" s="191"/>
    </row>
    <row r="11" spans="1:6" ht="15.75" x14ac:dyDescent="0.25">
      <c r="A11" s="194"/>
      <c r="B11" s="195"/>
      <c r="C11" s="193"/>
      <c r="D11" s="191"/>
      <c r="E11" s="192"/>
      <c r="F11" s="191"/>
    </row>
    <row r="12" spans="1:6" ht="15.75" x14ac:dyDescent="0.25">
      <c r="A12" s="196"/>
      <c r="B12" s="197"/>
      <c r="C12" s="198" t="s">
        <v>113</v>
      </c>
      <c r="D12" s="199"/>
      <c r="E12" s="200"/>
      <c r="F12" s="201">
        <f>Građ!G173</f>
        <v>0</v>
      </c>
    </row>
    <row r="13" spans="1:6" ht="15.75" x14ac:dyDescent="0.25">
      <c r="A13" s="196"/>
      <c r="B13" s="197"/>
      <c r="C13" s="198"/>
      <c r="D13" s="199"/>
      <c r="E13" s="200"/>
      <c r="F13" s="201"/>
    </row>
    <row r="14" spans="1:6" ht="15.75" x14ac:dyDescent="0.25">
      <c r="A14" s="196"/>
      <c r="B14" s="197"/>
      <c r="C14" s="198" t="s">
        <v>114</v>
      </c>
      <c r="D14" s="199"/>
      <c r="E14" s="200"/>
      <c r="F14" s="201">
        <f>Stroj!F83</f>
        <v>0</v>
      </c>
    </row>
    <row r="15" spans="1:6" ht="15.75" x14ac:dyDescent="0.25">
      <c r="A15" s="196"/>
      <c r="B15" s="197"/>
      <c r="C15" s="198"/>
      <c r="D15" s="199"/>
      <c r="E15" s="200"/>
      <c r="F15" s="201"/>
    </row>
    <row r="16" spans="1:6" ht="15.75" x14ac:dyDescent="0.25">
      <c r="A16" s="196"/>
      <c r="B16" s="197"/>
      <c r="C16" s="198" t="s">
        <v>115</v>
      </c>
      <c r="D16" s="202"/>
      <c r="E16" s="203"/>
      <c r="F16" s="204">
        <f>Elektro!G86</f>
        <v>0</v>
      </c>
    </row>
    <row r="17" spans="1:6" ht="15.75" x14ac:dyDescent="0.25">
      <c r="A17" s="196"/>
      <c r="B17" s="197"/>
      <c r="C17" s="198"/>
      <c r="D17" s="205" t="s">
        <v>116</v>
      </c>
      <c r="E17" s="205"/>
      <c r="F17" s="191">
        <f>SUM(F12:F16)</f>
        <v>0</v>
      </c>
    </row>
    <row r="18" spans="1:6" ht="15.75" x14ac:dyDescent="0.25">
      <c r="A18" s="196"/>
      <c r="B18" s="197"/>
      <c r="C18" s="198"/>
      <c r="D18" s="206"/>
      <c r="E18" s="207"/>
      <c r="F18" s="191"/>
    </row>
    <row r="19" spans="1:6" ht="15.75" x14ac:dyDescent="0.25">
      <c r="A19" s="196"/>
      <c r="B19" s="197"/>
      <c r="C19" s="198"/>
      <c r="D19" s="208" t="s">
        <v>117</v>
      </c>
      <c r="E19" s="209"/>
      <c r="F19" s="210">
        <f>F17*0.25</f>
        <v>0</v>
      </c>
    </row>
    <row r="20" spans="1:6" ht="15.75" x14ac:dyDescent="0.25">
      <c r="A20" s="211"/>
      <c r="B20" s="212"/>
      <c r="C20" s="198"/>
      <c r="D20" s="209"/>
      <c r="E20" s="209"/>
      <c r="F20" s="209"/>
    </row>
    <row r="21" spans="1:6" ht="22.5" x14ac:dyDescent="0.25">
      <c r="A21" s="196"/>
      <c r="B21" s="197"/>
      <c r="C21" s="213"/>
      <c r="D21" s="214"/>
      <c r="E21" s="214"/>
      <c r="F21" s="215"/>
    </row>
    <row r="22" spans="1:6" ht="16.5" thickBot="1" x14ac:dyDescent="0.3">
      <c r="A22" s="196"/>
      <c r="B22" s="197"/>
      <c r="C22" s="198"/>
      <c r="D22" s="206"/>
      <c r="E22" s="209"/>
      <c r="F22" s="209"/>
    </row>
    <row r="23" spans="1:6" ht="28.5" thickTop="1" thickBot="1" x14ac:dyDescent="0.4">
      <c r="A23" s="196"/>
      <c r="B23" s="197"/>
      <c r="C23" s="216" t="s">
        <v>53</v>
      </c>
      <c r="D23" s="217"/>
      <c r="E23" s="218"/>
      <c r="F23" s="218">
        <f>F17+F19</f>
        <v>0</v>
      </c>
    </row>
    <row r="24" spans="1:6" ht="16.5" thickTop="1" x14ac:dyDescent="0.25">
      <c r="A24" s="188"/>
      <c r="B24" s="189"/>
      <c r="C24" s="193"/>
      <c r="D24" s="191"/>
      <c r="E24" s="192"/>
      <c r="F24" s="191"/>
    </row>
    <row r="25" spans="1:6" ht="15.75" x14ac:dyDescent="0.25">
      <c r="A25" s="219"/>
      <c r="B25" s="220"/>
      <c r="C25" s="221"/>
      <c r="D25" s="222"/>
      <c r="E25" s="223"/>
      <c r="F25" s="222"/>
    </row>
    <row r="26" spans="1:6" ht="15.75" x14ac:dyDescent="0.25">
      <c r="A26" s="219"/>
      <c r="B26" s="220"/>
      <c r="C26" s="221"/>
      <c r="D26" s="224"/>
      <c r="F26" s="222"/>
    </row>
    <row r="27" spans="1:6" ht="19.5" x14ac:dyDescent="0.4">
      <c r="A27" s="219"/>
      <c r="B27" s="220"/>
      <c r="C27" s="221"/>
      <c r="D27" s="225"/>
      <c r="F27" s="222"/>
    </row>
    <row r="28" spans="1:6" ht="15.75" x14ac:dyDescent="0.25">
      <c r="A28" s="219"/>
      <c r="B28" s="220"/>
      <c r="C28" s="221"/>
      <c r="D28" s="222"/>
      <c r="E28" s="226"/>
      <c r="F28" s="222"/>
    </row>
    <row r="29" spans="1:6" ht="15.75" x14ac:dyDescent="0.25">
      <c r="A29" s="227"/>
      <c r="B29" s="228"/>
      <c r="D29" s="229"/>
      <c r="E29" s="226"/>
      <c r="F29" s="222"/>
    </row>
    <row r="30" spans="1:6" x14ac:dyDescent="0.2">
      <c r="A30" s="230"/>
      <c r="D30" s="181"/>
      <c r="E30" s="226"/>
      <c r="F30" s="182"/>
    </row>
    <row r="31" spans="1:6" x14ac:dyDescent="0.2">
      <c r="E31" s="226"/>
    </row>
  </sheetData>
  <pageMargins left="0.70866141732283472" right="0.70866141732283472" top="0.74803149606299213" bottom="0.7480314960629921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90"/>
  <sheetViews>
    <sheetView showZeros="0" topLeftCell="A10" zoomScaleNormal="100" zoomScaleSheetLayoutView="100" workbookViewId="0">
      <selection activeCell="F24" sqref="F24"/>
    </sheetView>
  </sheetViews>
  <sheetFormatPr defaultColWidth="9.140625" defaultRowHeight="12.75" x14ac:dyDescent="0.2"/>
  <cols>
    <col min="1" max="1" width="4" style="8" customWidth="1"/>
    <col min="2" max="2" width="2.7109375" style="4" customWidth="1"/>
    <col min="3" max="3" width="51" style="6" customWidth="1"/>
    <col min="4" max="4" width="7.42578125" style="4" customWidth="1"/>
    <col min="5" max="5" width="8.5703125" style="5" customWidth="1"/>
    <col min="6" max="6" width="12" style="5" customWidth="1"/>
    <col min="7" max="7" width="21.140625" style="5" bestFit="1" customWidth="1"/>
    <col min="8" max="16384" width="9.140625" style="6"/>
  </cols>
  <sheetData>
    <row r="1" spans="1:7" ht="24" customHeight="1" x14ac:dyDescent="0.2">
      <c r="A1" s="1"/>
      <c r="B1" s="2"/>
      <c r="C1" s="3"/>
    </row>
    <row r="2" spans="1:7" ht="12.75" customHeight="1" x14ac:dyDescent="0.2">
      <c r="A2" s="1"/>
      <c r="B2" s="2"/>
      <c r="C2" s="254" t="s">
        <v>151</v>
      </c>
      <c r="D2" s="254"/>
      <c r="E2" s="254"/>
      <c r="F2" s="254"/>
      <c r="G2" s="254"/>
    </row>
    <row r="3" spans="1:7" ht="23.25" customHeight="1" x14ac:dyDescent="0.2">
      <c r="A3" s="1"/>
      <c r="B3" s="2"/>
      <c r="C3" s="254"/>
      <c r="D3" s="254"/>
      <c r="E3" s="254"/>
      <c r="F3" s="254"/>
      <c r="G3" s="254"/>
    </row>
    <row r="4" spans="1:7" ht="12.75" customHeight="1" x14ac:dyDescent="0.2">
      <c r="A4" s="7"/>
      <c r="C4" s="254"/>
      <c r="D4" s="254"/>
      <c r="E4" s="254"/>
      <c r="F4" s="254"/>
      <c r="G4" s="254"/>
    </row>
    <row r="5" spans="1:7" ht="12.75" customHeight="1" x14ac:dyDescent="0.2">
      <c r="A5" s="7"/>
      <c r="C5" s="254"/>
      <c r="D5" s="254"/>
      <c r="E5" s="254"/>
      <c r="F5" s="254"/>
      <c r="G5" s="254"/>
    </row>
    <row r="6" spans="1:7" x14ac:dyDescent="0.2">
      <c r="A6" s="7"/>
      <c r="C6" s="3"/>
    </row>
    <row r="7" spans="1:7" ht="13.5" thickBot="1" x14ac:dyDescent="0.25">
      <c r="C7" s="3"/>
    </row>
    <row r="8" spans="1:7" ht="26.25" customHeight="1" thickBot="1" x14ac:dyDescent="0.25">
      <c r="A8" s="255" t="s">
        <v>1</v>
      </c>
      <c r="B8" s="255"/>
      <c r="C8" s="9" t="s">
        <v>2</v>
      </c>
      <c r="D8" s="113" t="s">
        <v>3</v>
      </c>
      <c r="E8" s="10" t="s">
        <v>4</v>
      </c>
      <c r="F8" s="11" t="s">
        <v>5</v>
      </c>
      <c r="G8" s="11" t="s">
        <v>6</v>
      </c>
    </row>
    <row r="9" spans="1:7" ht="12.75" customHeight="1" thickTop="1" x14ac:dyDescent="0.2">
      <c r="A9" s="12"/>
      <c r="B9" s="12"/>
      <c r="C9" s="13"/>
      <c r="D9" s="12"/>
      <c r="E9" s="14"/>
      <c r="F9" s="15"/>
      <c r="G9" s="15"/>
    </row>
    <row r="10" spans="1:7" ht="12.75" customHeight="1" x14ac:dyDescent="0.2">
      <c r="A10" s="12"/>
      <c r="B10" s="12"/>
      <c r="C10" s="17" t="s">
        <v>54</v>
      </c>
      <c r="D10" s="12"/>
      <c r="E10" s="14"/>
      <c r="F10" s="15"/>
      <c r="G10" s="15"/>
    </row>
    <row r="11" spans="1:7" ht="76.5" x14ac:dyDescent="0.2">
      <c r="A11" s="12"/>
      <c r="B11" s="12"/>
      <c r="C11" s="17" t="s">
        <v>55</v>
      </c>
      <c r="D11" s="12"/>
      <c r="E11" s="14"/>
      <c r="F11" s="15"/>
      <c r="G11" s="15"/>
    </row>
    <row r="12" spans="1:7" ht="38.25" x14ac:dyDescent="0.2">
      <c r="A12" s="12"/>
      <c r="B12" s="12"/>
      <c r="C12" s="17" t="s">
        <v>7</v>
      </c>
      <c r="D12" s="12"/>
      <c r="E12" s="14"/>
      <c r="F12" s="15"/>
      <c r="G12" s="15"/>
    </row>
    <row r="13" spans="1:7" ht="25.5" x14ac:dyDescent="0.2">
      <c r="A13" s="12"/>
      <c r="B13" s="12"/>
      <c r="C13" s="17" t="s">
        <v>8</v>
      </c>
      <c r="D13" s="12"/>
      <c r="E13" s="14"/>
      <c r="F13" s="15"/>
      <c r="G13" s="15"/>
    </row>
    <row r="14" spans="1:7" ht="76.5" x14ac:dyDescent="0.2">
      <c r="A14" s="12"/>
      <c r="B14" s="12"/>
      <c r="C14" s="17" t="s">
        <v>50</v>
      </c>
      <c r="D14" s="12"/>
      <c r="E14" s="14"/>
      <c r="F14" s="15"/>
      <c r="G14" s="15"/>
    </row>
    <row r="15" spans="1:7" ht="25.5" x14ac:dyDescent="0.2">
      <c r="A15" s="12"/>
      <c r="B15" s="12"/>
      <c r="C15" s="17" t="s">
        <v>64</v>
      </c>
      <c r="D15" s="12"/>
      <c r="E15" s="14"/>
      <c r="F15" s="15"/>
      <c r="G15" s="15"/>
    </row>
    <row r="16" spans="1:7" x14ac:dyDescent="0.2">
      <c r="A16" s="12"/>
      <c r="B16" s="12"/>
      <c r="C16" s="17"/>
      <c r="D16" s="12"/>
      <c r="E16" s="14"/>
      <c r="F16" s="15"/>
      <c r="G16" s="15"/>
    </row>
    <row r="17" spans="1:7" ht="25.5" x14ac:dyDescent="0.2">
      <c r="A17" s="12"/>
      <c r="B17" s="12"/>
      <c r="C17" s="26" t="s">
        <v>16</v>
      </c>
      <c r="D17" s="12"/>
      <c r="E17" s="14"/>
      <c r="F17" s="15"/>
      <c r="G17" s="15"/>
    </row>
    <row r="18" spans="1:7" x14ac:dyDescent="0.2">
      <c r="A18" s="12"/>
      <c r="B18" s="12"/>
      <c r="C18" s="27" t="s">
        <v>17</v>
      </c>
      <c r="D18" s="12"/>
      <c r="E18" s="14"/>
      <c r="F18" s="15"/>
      <c r="G18" s="15"/>
    </row>
    <row r="19" spans="1:7" x14ac:dyDescent="0.2">
      <c r="A19" s="12"/>
      <c r="B19" s="12"/>
      <c r="C19" s="17"/>
      <c r="D19" s="12"/>
      <c r="E19" s="14"/>
      <c r="F19" s="15"/>
      <c r="G19" s="15"/>
    </row>
    <row r="20" spans="1:7" x14ac:dyDescent="0.2">
      <c r="A20" s="18"/>
      <c r="B20" s="19"/>
      <c r="C20" s="20"/>
      <c r="D20" s="21"/>
      <c r="E20" s="22"/>
      <c r="F20" s="22"/>
      <c r="G20" s="22"/>
    </row>
    <row r="21" spans="1:7" x14ac:dyDescent="0.2">
      <c r="A21" s="112" t="s">
        <v>9</v>
      </c>
      <c r="B21" s="70"/>
      <c r="C21" s="71" t="s">
        <v>41</v>
      </c>
      <c r="D21" s="72"/>
      <c r="E21" s="72"/>
      <c r="F21" s="72"/>
      <c r="G21" s="73"/>
    </row>
    <row r="22" spans="1:7" x14ac:dyDescent="0.2">
      <c r="A22" s="18"/>
      <c r="B22" s="19"/>
      <c r="C22" s="20"/>
      <c r="D22" s="21"/>
      <c r="E22" s="22"/>
      <c r="F22" s="22"/>
      <c r="G22" s="22"/>
    </row>
    <row r="23" spans="1:7" s="125" customFormat="1" ht="196.5" customHeight="1" x14ac:dyDescent="0.25">
      <c r="A23" s="68">
        <v>1</v>
      </c>
      <c r="B23" s="133"/>
      <c r="C23" s="134" t="s">
        <v>56</v>
      </c>
      <c r="D23" s="135"/>
      <c r="E23" s="136"/>
      <c r="F23" s="136"/>
      <c r="G23" s="137"/>
    </row>
    <row r="24" spans="1:7" s="124" customFormat="1" ht="14.25" x14ac:dyDescent="0.2">
      <c r="A24" s="68"/>
      <c r="B24" s="138"/>
      <c r="C24" s="139" t="s">
        <v>57</v>
      </c>
      <c r="D24" s="140" t="s">
        <v>21</v>
      </c>
      <c r="E24" s="141">
        <v>1</v>
      </c>
      <c r="F24" s="141"/>
      <c r="G24" s="141">
        <f>E24*F24</f>
        <v>0</v>
      </c>
    </row>
    <row r="25" spans="1:7" customFormat="1" ht="63.75" x14ac:dyDescent="0.2">
      <c r="A25" s="68">
        <v>2</v>
      </c>
      <c r="B25" s="68"/>
      <c r="C25" s="107" t="s">
        <v>58</v>
      </c>
      <c r="D25" s="143"/>
      <c r="E25" s="141"/>
      <c r="F25" s="141"/>
      <c r="G25" s="141"/>
    </row>
    <row r="26" spans="1:7" customFormat="1" ht="14.25" x14ac:dyDescent="0.2">
      <c r="A26" s="68"/>
      <c r="B26" s="68"/>
      <c r="C26" s="146"/>
      <c r="D26" s="140" t="s">
        <v>20</v>
      </c>
      <c r="E26" s="147">
        <v>6</v>
      </c>
      <c r="F26" s="141"/>
      <c r="G26" s="141">
        <f>E26*F26</f>
        <v>0</v>
      </c>
    </row>
    <row r="27" spans="1:7" customFormat="1" ht="81" customHeight="1" x14ac:dyDescent="0.2">
      <c r="A27" s="68">
        <v>3</v>
      </c>
      <c r="B27" s="68"/>
      <c r="C27" s="107" t="s">
        <v>118</v>
      </c>
      <c r="D27" s="143"/>
      <c r="E27" s="141"/>
      <c r="F27" s="141"/>
      <c r="G27" s="141"/>
    </row>
    <row r="28" spans="1:7" customFormat="1" ht="14.25" x14ac:dyDescent="0.2">
      <c r="A28" s="68"/>
      <c r="B28" s="68"/>
      <c r="C28" s="146"/>
      <c r="D28" s="140" t="s">
        <v>20</v>
      </c>
      <c r="E28" s="141">
        <f>E26</f>
        <v>6</v>
      </c>
      <c r="F28" s="141"/>
      <c r="G28" s="141">
        <f>E28*F28</f>
        <v>0</v>
      </c>
    </row>
    <row r="29" spans="1:7" customFormat="1" ht="165.75" x14ac:dyDescent="0.2">
      <c r="A29" s="68">
        <v>4</v>
      </c>
      <c r="B29" s="68"/>
      <c r="C29" s="142" t="s">
        <v>121</v>
      </c>
      <c r="D29" s="148"/>
      <c r="E29" s="144"/>
      <c r="F29" s="141"/>
      <c r="G29" s="141"/>
    </row>
    <row r="30" spans="1:7" customFormat="1" ht="14.25" x14ac:dyDescent="0.2">
      <c r="A30" s="68"/>
      <c r="B30" s="68"/>
      <c r="C30" s="143"/>
      <c r="D30" s="145" t="s">
        <v>26</v>
      </c>
      <c r="E30" s="144">
        <f>6*1.8</f>
        <v>10.8</v>
      </c>
      <c r="F30" s="141"/>
      <c r="G30" s="141">
        <f>E30*F30</f>
        <v>0</v>
      </c>
    </row>
    <row r="31" spans="1:7" s="122" customFormat="1" ht="38.25" x14ac:dyDescent="0.2">
      <c r="A31" s="162">
        <v>5</v>
      </c>
      <c r="B31" s="128"/>
      <c r="C31" s="121" t="s">
        <v>133</v>
      </c>
      <c r="D31" s="119"/>
      <c r="E31" s="149"/>
      <c r="F31" s="120"/>
      <c r="G31" s="118"/>
    </row>
    <row r="32" spans="1:7" s="122" customFormat="1" x14ac:dyDescent="0.2">
      <c r="A32" s="161"/>
      <c r="B32" s="116"/>
      <c r="C32" s="128"/>
      <c r="D32" s="117" t="s">
        <v>19</v>
      </c>
      <c r="E32" s="150">
        <v>2</v>
      </c>
      <c r="F32" s="150"/>
      <c r="G32" s="150">
        <f>SUM(F32*E32)</f>
        <v>0</v>
      </c>
    </row>
    <row r="33" spans="1:7" s="128" customFormat="1" ht="114.75" x14ac:dyDescent="0.2">
      <c r="A33" s="162">
        <v>6</v>
      </c>
      <c r="C33" s="231" t="s">
        <v>119</v>
      </c>
      <c r="D33" s="119"/>
      <c r="E33" s="149"/>
      <c r="F33" s="120"/>
      <c r="G33" s="118"/>
    </row>
    <row r="34" spans="1:7" s="128" customFormat="1" x14ac:dyDescent="0.2">
      <c r="A34" s="161"/>
      <c r="B34" s="116"/>
      <c r="D34" s="117" t="s">
        <v>29</v>
      </c>
      <c r="E34" s="150">
        <v>3</v>
      </c>
      <c r="F34" s="150"/>
      <c r="G34" s="150">
        <f>SUM(F34*E34)</f>
        <v>0</v>
      </c>
    </row>
    <row r="35" spans="1:7" customFormat="1" ht="102" x14ac:dyDescent="0.2">
      <c r="A35" s="68">
        <v>7</v>
      </c>
      <c r="B35" s="68"/>
      <c r="C35" s="142" t="s">
        <v>135</v>
      </c>
      <c r="D35" s="148"/>
      <c r="E35" s="144"/>
      <c r="F35" s="141"/>
      <c r="G35" s="141"/>
    </row>
    <row r="36" spans="1:7" customFormat="1" ht="14.25" x14ac:dyDescent="0.2">
      <c r="A36" s="68"/>
      <c r="B36" s="68"/>
      <c r="C36" s="143"/>
      <c r="D36" s="145" t="s">
        <v>26</v>
      </c>
      <c r="E36" s="144">
        <f>1*4.1*0.2</f>
        <v>0.82</v>
      </c>
      <c r="F36" s="141"/>
      <c r="G36" s="141">
        <f>E36*F36</f>
        <v>0</v>
      </c>
    </row>
    <row r="37" spans="1:7" customFormat="1" ht="51" x14ac:dyDescent="0.2">
      <c r="A37" s="68">
        <v>8</v>
      </c>
      <c r="B37" s="68"/>
      <c r="C37" s="142" t="s">
        <v>134</v>
      </c>
      <c r="D37" s="148"/>
      <c r="E37" s="144"/>
      <c r="F37" s="141"/>
      <c r="G37" s="141"/>
    </row>
    <row r="38" spans="1:7" customFormat="1" x14ac:dyDescent="0.2">
      <c r="A38" s="68"/>
      <c r="B38" s="68"/>
      <c r="C38" s="143"/>
      <c r="D38" s="145" t="s">
        <v>19</v>
      </c>
      <c r="E38" s="144">
        <v>2</v>
      </c>
      <c r="F38" s="141"/>
      <c r="G38" s="141">
        <f>E38*F38</f>
        <v>0</v>
      </c>
    </row>
    <row r="39" spans="1:7" ht="13.5" thickBot="1" x14ac:dyDescent="0.25">
      <c r="B39" s="38"/>
      <c r="C39" s="132"/>
      <c r="D39" s="153"/>
      <c r="E39" s="40"/>
      <c r="F39" s="40"/>
      <c r="G39" s="41"/>
    </row>
    <row r="40" spans="1:7" ht="13.5" thickBot="1" x14ac:dyDescent="0.25">
      <c r="A40" s="78"/>
      <c r="B40" s="79"/>
      <c r="C40" s="80" t="s">
        <v>10</v>
      </c>
      <c r="D40" s="154"/>
      <c r="E40" s="154"/>
      <c r="F40" s="154"/>
      <c r="G40" s="160">
        <f>SUM(G23:G39)</f>
        <v>0</v>
      </c>
    </row>
    <row r="41" spans="1:7" s="16" customFormat="1" ht="15.75" x14ac:dyDescent="0.25">
      <c r="A41" s="63"/>
      <c r="B41" s="64"/>
      <c r="C41" s="65"/>
      <c r="D41" s="104"/>
      <c r="E41" s="66"/>
      <c r="F41" s="67"/>
      <c r="G41" s="66"/>
    </row>
    <row r="42" spans="1:7" x14ac:dyDescent="0.2">
      <c r="A42" s="112" t="s">
        <v>11</v>
      </c>
      <c r="B42" s="70"/>
      <c r="C42" s="71" t="s">
        <v>27</v>
      </c>
      <c r="D42" s="155"/>
      <c r="E42" s="155"/>
      <c r="F42" s="155"/>
      <c r="G42" s="73"/>
    </row>
    <row r="43" spans="1:7" customFormat="1" x14ac:dyDescent="0.2">
      <c r="A43" s="68"/>
      <c r="B43" s="123"/>
      <c r="C43" s="101"/>
      <c r="D43" s="102"/>
      <c r="E43" s="152"/>
      <c r="F43" s="150"/>
      <c r="G43" s="150"/>
    </row>
    <row r="44" spans="1:7" customFormat="1" x14ac:dyDescent="0.2">
      <c r="A44" s="68"/>
      <c r="B44" s="123"/>
      <c r="C44" s="99" t="s">
        <v>31</v>
      </c>
      <c r="D44" s="99"/>
      <c r="E44" s="156"/>
      <c r="F44" s="157"/>
      <c r="G44" s="157"/>
    </row>
    <row r="45" spans="1:7" customFormat="1" x14ac:dyDescent="0.2">
      <c r="A45" s="68"/>
      <c r="B45" s="123"/>
      <c r="C45" s="101"/>
      <c r="D45" s="102"/>
      <c r="E45" s="152"/>
      <c r="F45" s="150"/>
      <c r="G45" s="150"/>
    </row>
    <row r="46" spans="1:7" customFormat="1" ht="114.75" x14ac:dyDescent="0.2">
      <c r="A46" s="68"/>
      <c r="B46" s="123"/>
      <c r="C46" s="99" t="s">
        <v>59</v>
      </c>
      <c r="D46" s="99"/>
      <c r="E46" s="156"/>
      <c r="F46" s="157"/>
      <c r="G46" s="157"/>
    </row>
    <row r="47" spans="1:7" x14ac:dyDescent="0.2">
      <c r="A47" s="18"/>
      <c r="B47" s="129"/>
      <c r="C47" s="35"/>
      <c r="D47" s="158"/>
      <c r="E47" s="41"/>
      <c r="F47" s="41"/>
      <c r="G47" s="41"/>
    </row>
    <row r="48" spans="1:7" customFormat="1" ht="76.5" x14ac:dyDescent="0.2">
      <c r="A48" s="68">
        <v>1</v>
      </c>
      <c r="B48" s="151"/>
      <c r="C48" s="126" t="s">
        <v>60</v>
      </c>
      <c r="D48" s="39"/>
      <c r="E48" s="40"/>
      <c r="F48" s="40"/>
      <c r="G48" s="40"/>
    </row>
    <row r="49" spans="1:7" customFormat="1" ht="14.25" x14ac:dyDescent="0.2">
      <c r="A49" s="68"/>
      <c r="B49" s="151"/>
      <c r="C49" s="101"/>
      <c r="D49" s="102" t="s">
        <v>20</v>
      </c>
      <c r="E49" s="152">
        <v>6</v>
      </c>
      <c r="F49" s="150"/>
      <c r="G49" s="150">
        <f>SUM(F49*E49)</f>
        <v>0</v>
      </c>
    </row>
    <row r="50" spans="1:7" customFormat="1" ht="89.25" x14ac:dyDescent="0.2">
      <c r="A50" s="68">
        <v>2</v>
      </c>
      <c r="B50" s="151"/>
      <c r="C50" s="101" t="s">
        <v>122</v>
      </c>
      <c r="D50" s="102"/>
      <c r="E50" s="152"/>
      <c r="F50" s="150"/>
      <c r="G50" s="150"/>
    </row>
    <row r="51" spans="1:7" customFormat="1" ht="14.25" x14ac:dyDescent="0.2">
      <c r="A51" s="68"/>
      <c r="B51" s="151"/>
      <c r="C51" s="101"/>
      <c r="D51" s="102" t="s">
        <v>26</v>
      </c>
      <c r="E51" s="152">
        <f>E49*0.25</f>
        <v>1.5</v>
      </c>
      <c r="F51" s="150"/>
      <c r="G51" s="150">
        <f>SUM(F51*E51)</f>
        <v>0</v>
      </c>
    </row>
    <row r="52" spans="1:7" customFormat="1" ht="38.25" x14ac:dyDescent="0.2">
      <c r="A52" s="68">
        <v>3</v>
      </c>
      <c r="B52" s="151"/>
      <c r="C52" s="127" t="s">
        <v>123</v>
      </c>
      <c r="D52" s="102"/>
      <c r="E52" s="152"/>
      <c r="F52" s="150"/>
      <c r="G52" s="150"/>
    </row>
    <row r="53" spans="1:7" customFormat="1" x14ac:dyDescent="0.2">
      <c r="A53" s="68"/>
      <c r="B53" s="151"/>
      <c r="C53" s="101"/>
      <c r="D53" s="102" t="s">
        <v>30</v>
      </c>
      <c r="E53" s="159">
        <f>2*2.2*1.7</f>
        <v>7.48</v>
      </c>
      <c r="F53" s="150"/>
      <c r="G53" s="150">
        <f>SUM(F53*E53)</f>
        <v>0</v>
      </c>
    </row>
    <row r="54" spans="1:7" customFormat="1" ht="76.5" x14ac:dyDescent="0.2">
      <c r="A54" s="68">
        <v>4</v>
      </c>
      <c r="B54" s="151"/>
      <c r="C54" s="126" t="s">
        <v>120</v>
      </c>
      <c r="D54" s="39"/>
      <c r="E54" s="40"/>
      <c r="F54" s="40"/>
      <c r="G54" s="40"/>
    </row>
    <row r="55" spans="1:7" customFormat="1" ht="14.25" x14ac:dyDescent="0.2">
      <c r="A55" s="68"/>
      <c r="B55" s="151"/>
      <c r="C55" s="101"/>
      <c r="D55" s="102" t="s">
        <v>20</v>
      </c>
      <c r="E55" s="152">
        <f>1*4.1</f>
        <v>4.0999999999999996</v>
      </c>
      <c r="F55" s="150"/>
      <c r="G55" s="150">
        <f>SUM(F55*E55)</f>
        <v>0</v>
      </c>
    </row>
    <row r="56" spans="1:7" customFormat="1" ht="76.5" x14ac:dyDescent="0.2">
      <c r="A56" s="68">
        <v>5</v>
      </c>
      <c r="B56" s="151"/>
      <c r="C56" s="101" t="s">
        <v>136</v>
      </c>
      <c r="D56" s="102"/>
      <c r="E56" s="152"/>
      <c r="F56" s="150"/>
      <c r="G56" s="150"/>
    </row>
    <row r="57" spans="1:7" customFormat="1" ht="14.25" x14ac:dyDescent="0.2">
      <c r="A57" s="68"/>
      <c r="B57" s="151"/>
      <c r="C57" s="101"/>
      <c r="D57" s="102" t="s">
        <v>26</v>
      </c>
      <c r="E57" s="152">
        <f>E55*0.1</f>
        <v>0.41</v>
      </c>
      <c r="F57" s="150"/>
      <c r="G57" s="150">
        <f>SUM(F57*E57)</f>
        <v>0</v>
      </c>
    </row>
    <row r="58" spans="1:7" customFormat="1" ht="38.25" x14ac:dyDescent="0.2">
      <c r="A58" s="30">
        <v>6</v>
      </c>
      <c r="B58" s="53"/>
      <c r="C58" s="163" t="s">
        <v>137</v>
      </c>
      <c r="D58" s="53"/>
      <c r="E58" s="164"/>
      <c r="F58" s="164"/>
      <c r="G58" s="29"/>
    </row>
    <row r="59" spans="1:7" customFormat="1" ht="14.25" x14ac:dyDescent="0.2">
      <c r="A59" s="30"/>
      <c r="B59" s="53"/>
      <c r="C59" s="232"/>
      <c r="D59" s="140" t="s">
        <v>26</v>
      </c>
      <c r="E59" s="141">
        <f>1.25*(E53-E51)</f>
        <v>7.4750000000000005</v>
      </c>
      <c r="F59" s="164"/>
      <c r="G59" s="29">
        <f>E59*F59</f>
        <v>0</v>
      </c>
    </row>
    <row r="60" spans="1:7" ht="13.5" thickBot="1" x14ac:dyDescent="0.25">
      <c r="B60" s="6"/>
      <c r="C60" s="24"/>
      <c r="G60" s="22"/>
    </row>
    <row r="61" spans="1:7" ht="13.5" thickBot="1" x14ac:dyDescent="0.25">
      <c r="A61" s="78"/>
      <c r="B61" s="79"/>
      <c r="C61" s="80" t="s">
        <v>12</v>
      </c>
      <c r="D61" s="81"/>
      <c r="E61" s="81"/>
      <c r="F61" s="81"/>
      <c r="G61" s="160">
        <f>SUM(G49:G59)</f>
        <v>0</v>
      </c>
    </row>
    <row r="62" spans="1:7" s="16" customFormat="1" ht="15.75" x14ac:dyDescent="0.25">
      <c r="A62" s="63"/>
      <c r="B62" s="64"/>
      <c r="C62" s="65"/>
      <c r="D62" s="64"/>
      <c r="E62" s="66"/>
      <c r="F62" s="67"/>
      <c r="G62" s="66"/>
    </row>
    <row r="63" spans="1:7" x14ac:dyDescent="0.2">
      <c r="A63" s="112" t="s">
        <v>13</v>
      </c>
      <c r="B63" s="70"/>
      <c r="C63" s="71" t="s">
        <v>36</v>
      </c>
      <c r="D63" s="72"/>
      <c r="E63" s="72"/>
      <c r="F63" s="72"/>
      <c r="G63" s="73"/>
    </row>
    <row r="64" spans="1:7" customFormat="1" x14ac:dyDescent="0.2">
      <c r="A64" s="68"/>
      <c r="B64" s="94"/>
      <c r="C64" s="95"/>
      <c r="D64" s="32"/>
      <c r="E64" s="96"/>
      <c r="F64" s="83"/>
      <c r="G64" s="83"/>
    </row>
    <row r="65" spans="1:7" customFormat="1" x14ac:dyDescent="0.2">
      <c r="A65" s="92"/>
      <c r="B65" s="94"/>
      <c r="C65" s="97" t="s">
        <v>31</v>
      </c>
      <c r="D65" s="84"/>
      <c r="E65" s="98"/>
      <c r="F65" s="84"/>
      <c r="G65" s="84"/>
    </row>
    <row r="66" spans="1:7" customFormat="1" x14ac:dyDescent="0.2">
      <c r="A66" s="68"/>
      <c r="B66" s="94"/>
      <c r="C66" s="95"/>
      <c r="D66" s="32"/>
      <c r="E66" s="96"/>
      <c r="F66" s="83"/>
      <c r="G66" s="83"/>
    </row>
    <row r="67" spans="1:7" customFormat="1" ht="318.75" x14ac:dyDescent="0.2">
      <c r="A67" s="68"/>
      <c r="B67" s="94"/>
      <c r="C67" s="99" t="s">
        <v>37</v>
      </c>
      <c r="D67" s="84"/>
      <c r="E67" s="98"/>
      <c r="F67" s="84"/>
      <c r="G67" s="84"/>
    </row>
    <row r="68" spans="1:7" customFormat="1" x14ac:dyDescent="0.2">
      <c r="A68" s="68"/>
      <c r="B68" s="94"/>
      <c r="C68" s="95"/>
      <c r="D68" s="32"/>
      <c r="E68" s="96"/>
      <c r="F68" s="83"/>
      <c r="G68" s="83"/>
    </row>
    <row r="69" spans="1:7" customFormat="1" ht="38.25" x14ac:dyDescent="0.2">
      <c r="A69" s="68">
        <v>1</v>
      </c>
      <c r="B69" s="100"/>
      <c r="C69" s="76" t="s">
        <v>124</v>
      </c>
      <c r="D69" s="74"/>
      <c r="E69" s="77"/>
      <c r="F69" s="75"/>
      <c r="G69" s="75"/>
    </row>
    <row r="70" spans="1:7" customFormat="1" ht="14.25" x14ac:dyDescent="0.2">
      <c r="A70" s="68"/>
      <c r="B70" s="100"/>
      <c r="C70" s="76" t="s">
        <v>61</v>
      </c>
      <c r="D70" s="53" t="s">
        <v>26</v>
      </c>
      <c r="E70" s="69">
        <f>2*2.3*0.1</f>
        <v>0.45999999999999996</v>
      </c>
      <c r="F70" s="75"/>
      <c r="G70" s="75">
        <f>SUM(F70*E70)</f>
        <v>0</v>
      </c>
    </row>
    <row r="71" spans="1:7" customFormat="1" ht="14.25" x14ac:dyDescent="0.2">
      <c r="A71" s="68"/>
      <c r="B71" s="100"/>
      <c r="C71" s="76" t="s">
        <v>39</v>
      </c>
      <c r="D71" s="53" t="s">
        <v>20</v>
      </c>
      <c r="E71" s="69">
        <f>0.1*(2.3*2+2*2)</f>
        <v>0.86</v>
      </c>
      <c r="F71" s="75"/>
      <c r="G71" s="75">
        <f>SUM(F71*E71)</f>
        <v>0</v>
      </c>
    </row>
    <row r="72" spans="1:7" customFormat="1" ht="25.5" x14ac:dyDescent="0.2">
      <c r="A72" s="30">
        <v>2</v>
      </c>
      <c r="B72" s="28"/>
      <c r="C72" s="233" t="s">
        <v>125</v>
      </c>
      <c r="E72" s="29"/>
      <c r="F72" s="164"/>
      <c r="G72" s="29"/>
    </row>
    <row r="73" spans="1:7" customFormat="1" ht="25.5" x14ac:dyDescent="0.2">
      <c r="A73" s="30"/>
      <c r="B73" s="28"/>
      <c r="C73" s="233" t="s">
        <v>126</v>
      </c>
      <c r="D73" s="53"/>
      <c r="E73" s="29"/>
      <c r="F73" s="164"/>
      <c r="G73" s="29"/>
    </row>
    <row r="74" spans="1:7" customFormat="1" ht="14.25" x14ac:dyDescent="0.2">
      <c r="A74" s="30"/>
      <c r="B74" s="28"/>
      <c r="C74" s="234" t="s">
        <v>127</v>
      </c>
      <c r="D74" s="53" t="s">
        <v>26</v>
      </c>
      <c r="E74" s="29">
        <f>2*2.3*0.4</f>
        <v>1.8399999999999999</v>
      </c>
      <c r="F74" s="164"/>
      <c r="G74" s="29">
        <f>E74*F74</f>
        <v>0</v>
      </c>
    </row>
    <row r="75" spans="1:7" customFormat="1" ht="14.25" x14ac:dyDescent="0.2">
      <c r="A75" s="30"/>
      <c r="B75" s="28"/>
      <c r="C75" s="235" t="s">
        <v>128</v>
      </c>
      <c r="D75" s="53" t="s">
        <v>20</v>
      </c>
      <c r="E75" s="29">
        <f>0.4*2*(2.2+2.3)</f>
        <v>3.6</v>
      </c>
      <c r="F75" s="164"/>
      <c r="G75" s="29">
        <f>E75*F75</f>
        <v>0</v>
      </c>
    </row>
    <row r="76" spans="1:7" customFormat="1" x14ac:dyDescent="0.2">
      <c r="A76" s="30"/>
      <c r="B76" s="28"/>
      <c r="C76" s="233" t="s">
        <v>132</v>
      </c>
      <c r="D76" s="53"/>
      <c r="E76" s="29"/>
      <c r="F76" s="164"/>
      <c r="G76" s="29"/>
    </row>
    <row r="77" spans="1:7" customFormat="1" ht="14.25" x14ac:dyDescent="0.2">
      <c r="A77" s="30"/>
      <c r="B77" s="28"/>
      <c r="C77" s="234" t="s">
        <v>127</v>
      </c>
      <c r="D77" s="53" t="s">
        <v>26</v>
      </c>
      <c r="E77" s="29">
        <f>1.2*0.2*(2.2*2+2.3*2)</f>
        <v>2.16</v>
      </c>
      <c r="F77" s="164"/>
      <c r="G77" s="29">
        <f>E77*F77</f>
        <v>0</v>
      </c>
    </row>
    <row r="78" spans="1:7" customFormat="1" ht="14.25" x14ac:dyDescent="0.2">
      <c r="A78" s="30"/>
      <c r="B78" s="28"/>
      <c r="C78" s="235" t="s">
        <v>128</v>
      </c>
      <c r="D78" s="53" t="s">
        <v>20</v>
      </c>
      <c r="E78" s="29">
        <f>1.2*2*(2.2*2+2.3*2)</f>
        <v>21.599999999999998</v>
      </c>
      <c r="F78" s="164"/>
      <c r="G78" s="29">
        <f>E78*F78</f>
        <v>0</v>
      </c>
    </row>
    <row r="79" spans="1:7" customFormat="1" ht="63.75" x14ac:dyDescent="0.2">
      <c r="A79" s="30">
        <v>3</v>
      </c>
      <c r="B79" s="28"/>
      <c r="C79" s="233" t="s">
        <v>129</v>
      </c>
      <c r="E79" s="29"/>
      <c r="F79" s="164"/>
      <c r="G79" s="29"/>
    </row>
    <row r="80" spans="1:7" customFormat="1" x14ac:dyDescent="0.2">
      <c r="A80" s="30"/>
      <c r="B80" s="28"/>
      <c r="C80" s="234" t="s">
        <v>130</v>
      </c>
      <c r="D80" s="53"/>
      <c r="E80" s="29"/>
      <c r="F80" s="164"/>
      <c r="G80" s="29"/>
    </row>
    <row r="81" spans="1:7" customFormat="1" x14ac:dyDescent="0.2">
      <c r="A81" s="30"/>
      <c r="B81" s="28"/>
      <c r="C81" s="235"/>
      <c r="D81" s="53" t="s">
        <v>40</v>
      </c>
      <c r="E81" s="29">
        <f>(E74+E77)*150*1.1</f>
        <v>660</v>
      </c>
      <c r="F81" s="164"/>
      <c r="G81" s="29">
        <f>E81*F81</f>
        <v>0</v>
      </c>
    </row>
    <row r="82" spans="1:7" customFormat="1" x14ac:dyDescent="0.2">
      <c r="A82" s="30"/>
      <c r="B82" s="28"/>
      <c r="C82" s="233" t="s">
        <v>131</v>
      </c>
      <c r="D82" s="53"/>
      <c r="E82" s="29"/>
      <c r="F82" s="164"/>
      <c r="G82" s="29"/>
    </row>
    <row r="83" spans="1:7" customFormat="1" x14ac:dyDescent="0.2">
      <c r="A83" s="30"/>
      <c r="B83" s="28"/>
      <c r="C83" s="234"/>
      <c r="D83" s="53" t="s">
        <v>40</v>
      </c>
      <c r="E83" s="29">
        <f>8.4*(2.27*2.86*2+2.27*2*2+2.26*2*2)*1.15</f>
        <v>300.46850399999994</v>
      </c>
      <c r="F83" s="164"/>
      <c r="G83" s="29">
        <f>E83*F83</f>
        <v>0</v>
      </c>
    </row>
    <row r="84" spans="1:7" customFormat="1" ht="102" x14ac:dyDescent="0.2">
      <c r="A84" s="68">
        <v>4</v>
      </c>
      <c r="B84" s="100"/>
      <c r="C84" s="168" t="s">
        <v>138</v>
      </c>
      <c r="D84" s="74"/>
      <c r="E84" s="77"/>
      <c r="F84" s="75"/>
      <c r="G84" s="75"/>
    </row>
    <row r="85" spans="1:7" customFormat="1" x14ac:dyDescent="0.2">
      <c r="A85" s="68"/>
      <c r="B85" s="100"/>
      <c r="C85" s="76" t="s">
        <v>38</v>
      </c>
      <c r="D85" s="74" t="s">
        <v>30</v>
      </c>
      <c r="E85" s="77">
        <f>4.1*1*(0.2+0.1)/2</f>
        <v>0.61499999999999999</v>
      </c>
      <c r="F85" s="75"/>
      <c r="G85" s="75">
        <f>SUM(F85*E85)</f>
        <v>0</v>
      </c>
    </row>
    <row r="86" spans="1:7" s="130" customFormat="1" x14ac:dyDescent="0.2">
      <c r="A86" s="165"/>
      <c r="C86" s="166" t="s">
        <v>63</v>
      </c>
      <c r="D86" s="167" t="s">
        <v>40</v>
      </c>
      <c r="E86" s="77">
        <f>E85*200</f>
        <v>123</v>
      </c>
      <c r="F86" s="131"/>
      <c r="G86" s="131">
        <f>E86*F86</f>
        <v>0</v>
      </c>
    </row>
    <row r="87" spans="1:7" customFormat="1" ht="13.5" thickBot="1" x14ac:dyDescent="0.25">
      <c r="A87" s="68"/>
      <c r="B87" s="94"/>
      <c r="C87" s="95"/>
      <c r="D87" s="32"/>
      <c r="E87" s="96"/>
      <c r="F87" s="83"/>
      <c r="G87" s="83"/>
    </row>
    <row r="88" spans="1:7" ht="13.5" thickBot="1" x14ac:dyDescent="0.25">
      <c r="A88" s="78"/>
      <c r="B88" s="79"/>
      <c r="C88" s="80" t="s">
        <v>35</v>
      </c>
      <c r="D88" s="81"/>
      <c r="E88" s="81"/>
      <c r="F88" s="81"/>
      <c r="G88" s="82">
        <f>SUM(G67:G86)</f>
        <v>0</v>
      </c>
    </row>
    <row r="89" spans="1:7" s="31" customFormat="1" ht="15.75" x14ac:dyDescent="0.25">
      <c r="A89" s="236"/>
      <c r="B89" s="237"/>
      <c r="C89" s="238"/>
      <c r="D89" s="237"/>
      <c r="E89" s="239"/>
      <c r="F89" s="239"/>
      <c r="G89" s="239"/>
    </row>
    <row r="90" spans="1:7" customFormat="1" ht="18" x14ac:dyDescent="0.25">
      <c r="A90" s="256" t="s">
        <v>13</v>
      </c>
      <c r="B90" s="256"/>
      <c r="C90" s="25" t="s">
        <v>139</v>
      </c>
      <c r="D90" s="240"/>
      <c r="E90" s="241"/>
      <c r="F90" s="241"/>
      <c r="G90" s="241"/>
    </row>
    <row r="91" spans="1:7" customFormat="1" x14ac:dyDescent="0.2">
      <c r="A91" s="42"/>
      <c r="B91" s="242"/>
      <c r="C91" s="243"/>
      <c r="D91" s="32"/>
      <c r="E91" s="83"/>
      <c r="F91" s="69"/>
      <c r="G91" s="69"/>
    </row>
    <row r="92" spans="1:7" customFormat="1" x14ac:dyDescent="0.2">
      <c r="A92" s="68"/>
      <c r="B92" s="242"/>
      <c r="C92" s="84" t="s">
        <v>31</v>
      </c>
      <c r="D92" s="84"/>
      <c r="E92" s="84"/>
      <c r="F92" s="244"/>
      <c r="G92" s="244"/>
    </row>
    <row r="93" spans="1:7" customFormat="1" x14ac:dyDescent="0.2">
      <c r="A93" s="68"/>
      <c r="B93" s="242"/>
      <c r="C93" s="243"/>
      <c r="D93" s="32"/>
      <c r="E93" s="83"/>
      <c r="F93" s="69"/>
      <c r="G93" s="69"/>
    </row>
    <row r="94" spans="1:7" customFormat="1" ht="51" x14ac:dyDescent="0.2">
      <c r="A94" s="30"/>
      <c r="B94" s="30"/>
      <c r="C94" s="27" t="s">
        <v>140</v>
      </c>
      <c r="D94" s="28"/>
      <c r="E94" s="29"/>
      <c r="F94" s="29"/>
      <c r="G94" s="29"/>
    </row>
    <row r="95" spans="1:7" customFormat="1" x14ac:dyDescent="0.2">
      <c r="A95" s="30"/>
      <c r="B95" s="30"/>
      <c r="D95" s="28"/>
      <c r="E95" s="29"/>
      <c r="F95" s="29"/>
      <c r="G95" s="29"/>
    </row>
    <row r="96" spans="1:7" customFormat="1" ht="267.75" x14ac:dyDescent="0.2">
      <c r="A96" s="30"/>
      <c r="B96" s="30"/>
      <c r="C96" s="27" t="s">
        <v>141</v>
      </c>
      <c r="D96" s="28"/>
      <c r="E96" s="29"/>
      <c r="F96" s="29"/>
      <c r="G96" s="29"/>
    </row>
    <row r="97" spans="1:14" customFormat="1" x14ac:dyDescent="0.2">
      <c r="A97" s="30"/>
      <c r="B97" s="30"/>
      <c r="D97" s="28"/>
      <c r="E97" s="29"/>
      <c r="F97" s="29"/>
      <c r="G97" s="29"/>
    </row>
    <row r="98" spans="1:14" customFormat="1" ht="89.25" x14ac:dyDescent="0.2">
      <c r="A98" s="30"/>
      <c r="B98" s="30"/>
      <c r="C98" s="27" t="s">
        <v>142</v>
      </c>
      <c r="D98" s="28"/>
      <c r="E98" s="29"/>
      <c r="F98" s="29"/>
      <c r="G98" s="29"/>
    </row>
    <row r="99" spans="1:14" customFormat="1" x14ac:dyDescent="0.2">
      <c r="A99" s="30"/>
      <c r="B99" s="30"/>
      <c r="D99" s="28"/>
      <c r="E99" s="29"/>
      <c r="F99" s="29"/>
      <c r="G99" s="29"/>
    </row>
    <row r="100" spans="1:14" customFormat="1" ht="178.5" x14ac:dyDescent="0.2">
      <c r="A100" s="30"/>
      <c r="B100" s="30">
        <v>1</v>
      </c>
      <c r="C100" s="252" t="s">
        <v>144</v>
      </c>
      <c r="D100" s="28"/>
      <c r="E100" s="29"/>
      <c r="F100" s="29"/>
      <c r="G100" s="29"/>
    </row>
    <row r="101" spans="1:14" customFormat="1" ht="15" x14ac:dyDescent="0.25">
      <c r="A101" s="30"/>
      <c r="B101" s="30"/>
      <c r="C101" s="245"/>
      <c r="D101" s="246" t="s">
        <v>40</v>
      </c>
      <c r="E101" s="29">
        <f>(9.807*4*1+14.91*(7.7*4+1.89*3*2+2.19*3*2))*1.5</f>
        <v>1295.1792</v>
      </c>
      <c r="F101" s="29"/>
      <c r="G101" s="29">
        <f>E101*F101</f>
        <v>0</v>
      </c>
    </row>
    <row r="102" spans="1:14" customFormat="1" x14ac:dyDescent="0.2">
      <c r="A102" s="30"/>
      <c r="B102" s="30"/>
      <c r="D102" s="246"/>
      <c r="E102" s="247"/>
      <c r="F102" s="29"/>
      <c r="G102" s="29"/>
    </row>
    <row r="103" spans="1:14" customFormat="1" ht="15.75" x14ac:dyDescent="0.25">
      <c r="A103" s="248"/>
      <c r="B103" s="249"/>
      <c r="C103" s="250" t="s">
        <v>143</v>
      </c>
      <c r="D103" s="249"/>
      <c r="E103" s="251"/>
      <c r="F103" s="251"/>
      <c r="G103" s="251">
        <f>SUM(G101:G101)</f>
        <v>0</v>
      </c>
    </row>
    <row r="104" spans="1:14" s="16" customFormat="1" ht="15.75" x14ac:dyDescent="0.25">
      <c r="A104" s="63"/>
      <c r="B104" s="64"/>
      <c r="C104" s="65"/>
      <c r="D104" s="64"/>
      <c r="E104" s="66"/>
      <c r="F104" s="67"/>
      <c r="G104" s="66"/>
    </row>
    <row r="105" spans="1:14" x14ac:dyDescent="0.2">
      <c r="A105" s="112" t="s">
        <v>14</v>
      </c>
      <c r="B105" s="70"/>
      <c r="C105" s="71" t="s">
        <v>32</v>
      </c>
      <c r="D105" s="72"/>
      <c r="E105" s="72"/>
      <c r="F105" s="72"/>
      <c r="G105" s="73"/>
    </row>
    <row r="106" spans="1:14" customFormat="1" x14ac:dyDescent="0.2">
      <c r="A106" s="68"/>
      <c r="B106" s="94"/>
      <c r="C106" s="95"/>
      <c r="D106" s="32"/>
      <c r="E106" s="96"/>
      <c r="F106" s="83"/>
      <c r="G106" s="83"/>
    </row>
    <row r="107" spans="1:14" customFormat="1" x14ac:dyDescent="0.2">
      <c r="A107" s="68"/>
      <c r="B107" s="94"/>
      <c r="C107" s="97" t="s">
        <v>31</v>
      </c>
      <c r="D107" s="84"/>
      <c r="E107" s="98"/>
      <c r="F107" s="84"/>
      <c r="G107" s="84"/>
    </row>
    <row r="108" spans="1:14" customFormat="1" x14ac:dyDescent="0.2">
      <c r="A108" s="68"/>
      <c r="B108" s="94"/>
      <c r="C108" s="95"/>
      <c r="D108" s="32"/>
      <c r="E108" s="96"/>
      <c r="F108" s="83"/>
      <c r="G108" s="83"/>
    </row>
    <row r="109" spans="1:14" customFormat="1" ht="127.5" x14ac:dyDescent="0.2">
      <c r="A109" s="68"/>
      <c r="B109" s="94"/>
      <c r="C109" s="97" t="s">
        <v>33</v>
      </c>
      <c r="D109" s="84"/>
      <c r="E109" s="98"/>
      <c r="F109" s="84"/>
      <c r="G109" s="84"/>
    </row>
    <row r="110" spans="1:14" customFormat="1" ht="12.75" customHeight="1" x14ac:dyDescent="0.2">
      <c r="A110" s="68"/>
      <c r="B110" s="94"/>
      <c r="C110" s="95"/>
      <c r="D110" s="32"/>
      <c r="E110" s="96"/>
      <c r="F110" s="83"/>
      <c r="G110" s="83"/>
      <c r="N110" s="76"/>
    </row>
    <row r="111" spans="1:14" customFormat="1" ht="204" x14ac:dyDescent="0.2">
      <c r="A111" s="68" t="s">
        <v>0</v>
      </c>
      <c r="B111" s="100"/>
      <c r="C111" s="76" t="s">
        <v>62</v>
      </c>
      <c r="D111" s="28"/>
      <c r="E111" s="105"/>
      <c r="F111" s="106"/>
      <c r="G111" s="29"/>
    </row>
    <row r="112" spans="1:14" customFormat="1" ht="127.5" x14ac:dyDescent="0.2">
      <c r="A112" s="68"/>
      <c r="B112" s="100"/>
      <c r="C112" s="76" t="s">
        <v>34</v>
      </c>
      <c r="D112" s="4"/>
      <c r="E112" s="5"/>
      <c r="F112" s="5"/>
      <c r="G112" s="5"/>
    </row>
    <row r="113" spans="1:7" customFormat="1" ht="14.25" x14ac:dyDescent="0.2">
      <c r="A113" s="68"/>
      <c r="B113" s="100"/>
      <c r="C113" s="76"/>
      <c r="D113" s="103" t="s">
        <v>20</v>
      </c>
      <c r="E113" s="93">
        <f>1.5*(2*2+2.3*2)+2*2.3</f>
        <v>17.5</v>
      </c>
      <c r="F113" s="75"/>
      <c r="G113" s="75">
        <f>SUM(F113*E113)</f>
        <v>0</v>
      </c>
    </row>
    <row r="114" spans="1:7" customFormat="1" ht="140.25" x14ac:dyDescent="0.2">
      <c r="A114" s="68">
        <v>2</v>
      </c>
      <c r="B114" s="68"/>
      <c r="C114" s="32" t="s">
        <v>66</v>
      </c>
      <c r="D114" s="148"/>
      <c r="E114" s="144"/>
      <c r="F114" s="141"/>
      <c r="G114" s="141"/>
    </row>
    <row r="115" spans="1:7" customFormat="1" ht="14.25" x14ac:dyDescent="0.2">
      <c r="A115" s="68"/>
      <c r="B115" s="68"/>
      <c r="C115" s="32"/>
      <c r="D115" s="103" t="s">
        <v>20</v>
      </c>
      <c r="E115" s="93">
        <f>1.1*(2*2+2.3*2)+2*2.3</f>
        <v>14.06</v>
      </c>
      <c r="F115" s="75"/>
      <c r="G115" s="75">
        <f>SUM(F115*E115)</f>
        <v>0</v>
      </c>
    </row>
    <row r="116" spans="1:7" customFormat="1" ht="13.5" thickBot="1" x14ac:dyDescent="0.25">
      <c r="A116" s="68"/>
      <c r="B116" s="94"/>
      <c r="C116" s="95"/>
      <c r="D116" s="32"/>
      <c r="E116" s="96"/>
      <c r="F116" s="83"/>
      <c r="G116" s="83"/>
    </row>
    <row r="117" spans="1:7" ht="13.5" thickBot="1" x14ac:dyDescent="0.25">
      <c r="A117" s="78"/>
      <c r="B117" s="79"/>
      <c r="C117" s="80" t="s">
        <v>42</v>
      </c>
      <c r="D117" s="81"/>
      <c r="E117" s="81"/>
      <c r="F117" s="81"/>
      <c r="G117" s="82">
        <f>SUM(G113:G115)</f>
        <v>0</v>
      </c>
    </row>
    <row r="118" spans="1:7" s="16" customFormat="1" ht="15.75" x14ac:dyDescent="0.25">
      <c r="A118" s="63"/>
      <c r="B118" s="64"/>
      <c r="C118" s="65"/>
      <c r="D118" s="64"/>
      <c r="E118" s="66"/>
      <c r="F118" s="67"/>
      <c r="G118" s="66"/>
    </row>
    <row r="119" spans="1:7" customFormat="1" x14ac:dyDescent="0.2">
      <c r="A119" s="112" t="s">
        <v>18</v>
      </c>
      <c r="B119" s="70"/>
      <c r="C119" s="71" t="s">
        <v>45</v>
      </c>
      <c r="D119" s="72"/>
      <c r="E119" s="72"/>
      <c r="F119" s="72"/>
      <c r="G119" s="73"/>
    </row>
    <row r="120" spans="1:7" s="31" customFormat="1" ht="15.75" x14ac:dyDescent="0.25">
      <c r="A120" s="47"/>
      <c r="B120" s="48"/>
      <c r="C120" s="49"/>
      <c r="D120" s="50"/>
      <c r="E120" s="51"/>
      <c r="F120" s="51"/>
      <c r="G120" s="51"/>
    </row>
    <row r="121" spans="1:7" s="31" customFormat="1" ht="15.75" x14ac:dyDescent="0.25">
      <c r="A121" s="47"/>
      <c r="B121" s="48"/>
      <c r="C121" s="33" t="s">
        <v>31</v>
      </c>
      <c r="D121" s="50"/>
      <c r="E121" s="51"/>
      <c r="F121" s="51"/>
      <c r="G121" s="51"/>
    </row>
    <row r="122" spans="1:7" s="31" customFormat="1" ht="275.25" customHeight="1" x14ac:dyDescent="0.25">
      <c r="A122" s="47"/>
      <c r="B122" s="48"/>
      <c r="C122" s="33" t="s">
        <v>49</v>
      </c>
      <c r="D122" s="50"/>
      <c r="E122" s="51"/>
      <c r="F122" s="51"/>
      <c r="G122" s="51"/>
    </row>
    <row r="123" spans="1:7" customFormat="1" ht="331.5" customHeight="1" x14ac:dyDescent="0.2">
      <c r="A123" s="42"/>
      <c r="B123" s="36"/>
      <c r="C123" s="33" t="s">
        <v>46</v>
      </c>
      <c r="D123" s="43"/>
      <c r="E123" s="34"/>
      <c r="F123" s="34"/>
      <c r="G123" s="29"/>
    </row>
    <row r="124" spans="1:7" customFormat="1" ht="237" customHeight="1" x14ac:dyDescent="0.2">
      <c r="A124" s="42"/>
      <c r="B124" s="36"/>
      <c r="C124" s="33" t="s">
        <v>47</v>
      </c>
      <c r="D124" s="43"/>
      <c r="E124" s="34"/>
      <c r="F124" s="34"/>
      <c r="G124" s="29"/>
    </row>
    <row r="125" spans="1:7" customFormat="1" ht="93.6" customHeight="1" x14ac:dyDescent="0.2">
      <c r="A125" s="30">
        <v>1</v>
      </c>
      <c r="B125" s="36"/>
      <c r="C125" s="33" t="s">
        <v>65</v>
      </c>
      <c r="E125" s="34"/>
      <c r="F125" s="34"/>
      <c r="G125" s="29"/>
    </row>
    <row r="126" spans="1:7" customFormat="1" x14ac:dyDescent="0.2">
      <c r="A126" s="42"/>
      <c r="B126" s="36"/>
      <c r="C126" s="52"/>
      <c r="D126" s="53" t="s">
        <v>43</v>
      </c>
      <c r="E126" s="34">
        <f>E26</f>
        <v>6</v>
      </c>
      <c r="F126" s="34"/>
      <c r="G126" s="29">
        <f>E126*F126</f>
        <v>0</v>
      </c>
    </row>
    <row r="127" spans="1:7" customFormat="1" ht="13.5" thickBot="1" x14ac:dyDescent="0.25">
      <c r="A127" s="30"/>
      <c r="B127" s="94"/>
      <c r="C127" s="95"/>
      <c r="D127" s="32"/>
      <c r="E127" s="96"/>
      <c r="F127" s="83"/>
      <c r="G127" s="83"/>
    </row>
    <row r="128" spans="1:7" ht="13.5" thickBot="1" x14ac:dyDescent="0.25">
      <c r="A128" s="78"/>
      <c r="B128" s="79"/>
      <c r="C128" s="80" t="s">
        <v>152</v>
      </c>
      <c r="D128" s="81"/>
      <c r="E128" s="81"/>
      <c r="F128" s="81"/>
      <c r="G128" s="82">
        <f>SUM(G120:G126)</f>
        <v>0</v>
      </c>
    </row>
    <row r="129" spans="1:7" s="16" customFormat="1" ht="15.75" x14ac:dyDescent="0.25">
      <c r="A129" s="63"/>
      <c r="B129" s="64"/>
      <c r="C129" s="65"/>
      <c r="D129" s="64"/>
      <c r="E129" s="66"/>
      <c r="F129" s="67"/>
      <c r="G129" s="66"/>
    </row>
    <row r="130" spans="1:7" s="16" customFormat="1" ht="15.75" x14ac:dyDescent="0.25">
      <c r="A130" s="63"/>
      <c r="B130" s="64"/>
      <c r="C130" s="65"/>
      <c r="D130" s="64"/>
      <c r="E130" s="66"/>
      <c r="F130" s="67"/>
      <c r="G130" s="66"/>
    </row>
    <row r="131" spans="1:7" customFormat="1" x14ac:dyDescent="0.2">
      <c r="A131" s="112" t="s">
        <v>24</v>
      </c>
      <c r="B131" s="70"/>
      <c r="C131" s="71" t="s">
        <v>28</v>
      </c>
      <c r="D131" s="72"/>
      <c r="E131" s="72"/>
      <c r="F131" s="72"/>
      <c r="G131" s="73"/>
    </row>
    <row r="132" spans="1:7" s="31" customFormat="1" ht="15.75" x14ac:dyDescent="0.25">
      <c r="A132" s="47"/>
      <c r="B132" s="48"/>
      <c r="C132" s="49"/>
      <c r="D132" s="50"/>
      <c r="E132" s="51"/>
      <c r="F132" s="51"/>
      <c r="G132" s="51"/>
    </row>
    <row r="133" spans="1:7" s="31" customFormat="1" ht="15.75" x14ac:dyDescent="0.25">
      <c r="A133" s="47"/>
      <c r="B133" s="48"/>
      <c r="C133" s="33" t="s">
        <v>31</v>
      </c>
      <c r="D133" s="50"/>
      <c r="E133" s="51"/>
      <c r="F133" s="51"/>
      <c r="G133" s="51"/>
    </row>
    <row r="134" spans="1:7" s="31" customFormat="1" ht="191.25" x14ac:dyDescent="0.25">
      <c r="A134" s="47"/>
      <c r="B134" s="48"/>
      <c r="C134" s="33" t="s">
        <v>145</v>
      </c>
      <c r="D134" s="50"/>
      <c r="E134" s="51"/>
      <c r="F134" s="51"/>
      <c r="G134" s="51"/>
    </row>
    <row r="135" spans="1:7" customFormat="1" ht="102" x14ac:dyDescent="0.2">
      <c r="A135" s="30">
        <v>1</v>
      </c>
      <c r="B135" s="36"/>
      <c r="C135" s="33" t="s">
        <v>146</v>
      </c>
      <c r="E135" s="34"/>
      <c r="F135" s="34"/>
      <c r="G135" s="29"/>
    </row>
    <row r="136" spans="1:7" customFormat="1" x14ac:dyDescent="0.2">
      <c r="A136" s="42"/>
      <c r="B136" s="36"/>
      <c r="C136" s="109" t="s">
        <v>147</v>
      </c>
      <c r="D136" s="53" t="s">
        <v>40</v>
      </c>
      <c r="E136" s="34">
        <v>150</v>
      </c>
      <c r="F136" s="34"/>
      <c r="G136" s="29">
        <f>E136*F136</f>
        <v>0</v>
      </c>
    </row>
    <row r="137" spans="1:7" customFormat="1" x14ac:dyDescent="0.2">
      <c r="A137" s="42"/>
      <c r="B137" s="36"/>
      <c r="C137" s="109" t="s">
        <v>148</v>
      </c>
      <c r="D137" s="53" t="s">
        <v>40</v>
      </c>
      <c r="E137" s="34">
        <v>280</v>
      </c>
      <c r="F137" s="34"/>
      <c r="G137" s="29">
        <f>E137*F137</f>
        <v>0</v>
      </c>
    </row>
    <row r="138" spans="1:7" customFormat="1" ht="89.25" x14ac:dyDescent="0.2">
      <c r="A138" s="30">
        <v>2</v>
      </c>
      <c r="B138" s="36"/>
      <c r="C138" s="33" t="s">
        <v>149</v>
      </c>
      <c r="E138" s="34"/>
      <c r="F138" s="34"/>
      <c r="G138" s="29"/>
    </row>
    <row r="139" spans="1:7" customFormat="1" x14ac:dyDescent="0.2">
      <c r="A139" s="42"/>
      <c r="B139" s="36"/>
      <c r="C139" s="109"/>
      <c r="D139" s="53" t="s">
        <v>43</v>
      </c>
      <c r="E139" s="34">
        <f>7*(2*2+2.3*2)+2*2.3</f>
        <v>64.8</v>
      </c>
      <c r="F139" s="34"/>
      <c r="G139" s="29">
        <f>E139*F139</f>
        <v>0</v>
      </c>
    </row>
    <row r="140" spans="1:7" customFormat="1" ht="13.5" thickBot="1" x14ac:dyDescent="0.25">
      <c r="A140" s="30"/>
      <c r="B140" s="94"/>
      <c r="C140" s="95"/>
      <c r="D140" s="32"/>
      <c r="E140" s="96"/>
      <c r="F140" s="83"/>
      <c r="G140" s="83"/>
    </row>
    <row r="141" spans="1:7" ht="13.5" thickBot="1" x14ac:dyDescent="0.25">
      <c r="A141" s="78"/>
      <c r="B141" s="79"/>
      <c r="C141" s="80" t="s">
        <v>153</v>
      </c>
      <c r="D141" s="81"/>
      <c r="E141" s="81"/>
      <c r="F141" s="81"/>
      <c r="G141" s="82">
        <f>SUM(G132:G139)</f>
        <v>0</v>
      </c>
    </row>
    <row r="142" spans="1:7" s="16" customFormat="1" ht="15.75" x14ac:dyDescent="0.25">
      <c r="A142" s="63"/>
      <c r="B142" s="64"/>
      <c r="C142" s="65"/>
      <c r="D142" s="64"/>
      <c r="E142" s="66"/>
      <c r="F142" s="67"/>
      <c r="G142" s="66"/>
    </row>
    <row r="143" spans="1:7" ht="16.5" customHeight="1" x14ac:dyDescent="0.2">
      <c r="A143" s="112" t="s">
        <v>25</v>
      </c>
      <c r="B143" s="70"/>
      <c r="C143" s="71" t="s">
        <v>23</v>
      </c>
      <c r="D143" s="72"/>
      <c r="E143" s="72"/>
      <c r="F143" s="72"/>
      <c r="G143" s="73"/>
    </row>
    <row r="144" spans="1:7" customFormat="1" x14ac:dyDescent="0.2">
      <c r="A144" s="42"/>
      <c r="B144" s="36"/>
      <c r="C144" s="37"/>
      <c r="D144" s="43"/>
      <c r="E144" s="34"/>
      <c r="F144" s="34"/>
      <c r="G144" s="29"/>
    </row>
    <row r="145" spans="1:7" customFormat="1" ht="25.5" x14ac:dyDescent="0.2">
      <c r="A145" s="30">
        <v>1</v>
      </c>
      <c r="B145" s="36"/>
      <c r="C145" s="33" t="s">
        <v>67</v>
      </c>
      <c r="E145" s="34"/>
      <c r="F145" s="34"/>
      <c r="G145" s="29"/>
    </row>
    <row r="146" spans="1:7" customFormat="1" x14ac:dyDescent="0.2">
      <c r="A146" s="42"/>
      <c r="B146" s="36"/>
      <c r="C146" s="52"/>
      <c r="D146" s="53" t="s">
        <v>21</v>
      </c>
      <c r="E146" s="34">
        <v>1</v>
      </c>
      <c r="F146" s="34"/>
      <c r="G146" s="29">
        <f>E146*F146</f>
        <v>0</v>
      </c>
    </row>
    <row r="147" spans="1:7" customFormat="1" ht="13.5" thickBot="1" x14ac:dyDescent="0.25">
      <c r="A147" s="42"/>
      <c r="B147" s="36"/>
      <c r="C147" s="37"/>
      <c r="D147" s="43"/>
      <c r="E147" s="34"/>
      <c r="F147" s="34"/>
      <c r="G147" s="29"/>
    </row>
    <row r="148" spans="1:7" customFormat="1" ht="13.5" thickBot="1" x14ac:dyDescent="0.25">
      <c r="A148" s="78"/>
      <c r="B148" s="79"/>
      <c r="C148" s="80" t="s">
        <v>48</v>
      </c>
      <c r="D148" s="81"/>
      <c r="E148" s="81"/>
      <c r="F148" s="81"/>
      <c r="G148" s="82">
        <f>SUM(G145:G147)</f>
        <v>0</v>
      </c>
    </row>
    <row r="149" spans="1:7" customFormat="1" x14ac:dyDescent="0.2">
      <c r="A149" s="30"/>
      <c r="B149" s="28"/>
      <c r="D149" s="28"/>
      <c r="E149" s="29"/>
      <c r="F149" s="29"/>
      <c r="G149" s="29"/>
    </row>
    <row r="150" spans="1:7" customFormat="1" x14ac:dyDescent="0.2">
      <c r="A150" s="42"/>
      <c r="B150" s="36"/>
      <c r="C150" s="37"/>
      <c r="D150" s="43"/>
      <c r="E150" s="34"/>
      <c r="F150" s="34"/>
      <c r="G150" s="29"/>
    </row>
    <row r="151" spans="1:7" customFormat="1" x14ac:dyDescent="0.2">
      <c r="A151" s="42"/>
      <c r="B151" s="36"/>
      <c r="C151" s="37"/>
      <c r="D151" s="43"/>
      <c r="E151" s="34"/>
      <c r="F151" s="34"/>
      <c r="G151" s="29"/>
    </row>
    <row r="152" spans="1:7" customFormat="1" x14ac:dyDescent="0.2">
      <c r="A152" s="42"/>
      <c r="B152" s="36"/>
      <c r="C152" s="37"/>
      <c r="D152" s="43"/>
      <c r="E152" s="34"/>
      <c r="F152" s="34"/>
      <c r="G152" s="29"/>
    </row>
    <row r="153" spans="1:7" customFormat="1" x14ac:dyDescent="0.2">
      <c r="A153" s="42"/>
      <c r="B153" s="36"/>
      <c r="C153" s="37"/>
      <c r="D153" s="43"/>
      <c r="E153" s="34"/>
      <c r="F153" s="34"/>
      <c r="G153" s="29"/>
    </row>
    <row r="154" spans="1:7" customFormat="1" x14ac:dyDescent="0.2">
      <c r="A154" s="42"/>
      <c r="B154" s="36"/>
      <c r="C154" s="37"/>
      <c r="D154" s="43"/>
      <c r="E154" s="34"/>
      <c r="F154" s="34"/>
      <c r="G154" s="29"/>
    </row>
    <row r="155" spans="1:7" customFormat="1" x14ac:dyDescent="0.2">
      <c r="A155" s="54"/>
      <c r="B155" s="55"/>
      <c r="C155" s="56"/>
      <c r="D155" s="57"/>
      <c r="E155" s="58"/>
      <c r="F155" s="58"/>
      <c r="G155" s="58"/>
    </row>
    <row r="156" spans="1:7" customFormat="1" ht="19.5" x14ac:dyDescent="0.25">
      <c r="A156" s="45"/>
      <c r="B156" s="44"/>
      <c r="C156" s="108" t="s">
        <v>44</v>
      </c>
      <c r="D156" s="45"/>
      <c r="E156" s="46"/>
      <c r="F156" s="46"/>
      <c r="G156" s="46"/>
    </row>
    <row r="157" spans="1:7" customFormat="1" ht="15.75" x14ac:dyDescent="0.25">
      <c r="A157" s="45"/>
      <c r="B157" s="44"/>
      <c r="C157" s="25"/>
      <c r="D157" s="45"/>
      <c r="E157" s="46"/>
      <c r="F157" s="46"/>
      <c r="G157" s="46"/>
    </row>
    <row r="158" spans="1:7" customFormat="1" ht="31.5" x14ac:dyDescent="0.25">
      <c r="A158" s="114" t="s">
        <v>9</v>
      </c>
      <c r="B158" s="59"/>
      <c r="C158" s="25" t="str">
        <f>C21</f>
        <v>PRIPREMNI RADOVI RUŠENJA I DEMONTAŽE</v>
      </c>
      <c r="D158" s="45"/>
      <c r="E158" s="46"/>
      <c r="F158" s="46"/>
      <c r="G158" s="46">
        <f>G40</f>
        <v>0</v>
      </c>
    </row>
    <row r="159" spans="1:7" customFormat="1" ht="15.75" x14ac:dyDescent="0.25">
      <c r="A159" s="114"/>
      <c r="B159" s="59"/>
      <c r="C159" s="25"/>
      <c r="D159" s="45"/>
      <c r="E159" s="46"/>
      <c r="F159" s="46"/>
      <c r="G159" s="46"/>
    </row>
    <row r="160" spans="1:7" customFormat="1" ht="15.75" x14ac:dyDescent="0.25">
      <c r="A160" s="114" t="s">
        <v>11</v>
      </c>
      <c r="B160" s="59"/>
      <c r="C160" s="60" t="str">
        <f>C42</f>
        <v>ZEMLJANI RADOVI</v>
      </c>
      <c r="D160" s="45"/>
      <c r="E160" s="46"/>
      <c r="F160" s="46"/>
      <c r="G160" s="46">
        <f>G61</f>
        <v>0</v>
      </c>
    </row>
    <row r="161" spans="1:7" customFormat="1" ht="15.75" x14ac:dyDescent="0.25">
      <c r="A161" s="114"/>
      <c r="B161" s="59"/>
      <c r="C161" s="25"/>
      <c r="D161" s="45"/>
      <c r="E161" s="46"/>
      <c r="F161" s="46"/>
      <c r="G161" s="46"/>
    </row>
    <row r="162" spans="1:7" customFormat="1" ht="15.75" x14ac:dyDescent="0.25">
      <c r="A162" s="114" t="s">
        <v>13</v>
      </c>
      <c r="B162" s="59"/>
      <c r="C162" s="60" t="str">
        <f>C63</f>
        <v>BETONSKI I ARMIRANOBETONSKI RADOVI</v>
      </c>
      <c r="D162" s="45"/>
      <c r="E162" s="46"/>
      <c r="F162" s="46"/>
      <c r="G162" s="46">
        <f>G88</f>
        <v>0</v>
      </c>
    </row>
    <row r="163" spans="1:7" customFormat="1" ht="15.75" x14ac:dyDescent="0.25">
      <c r="A163" s="114"/>
      <c r="B163" s="59"/>
      <c r="C163" s="25"/>
      <c r="D163" s="45"/>
      <c r="E163" s="46"/>
      <c r="F163" s="46"/>
      <c r="G163" s="46"/>
    </row>
    <row r="164" spans="1:7" customFormat="1" ht="15.75" x14ac:dyDescent="0.25">
      <c r="A164" s="114" t="s">
        <v>14</v>
      </c>
      <c r="B164" s="59"/>
      <c r="C164" s="60" t="str">
        <f>C105</f>
        <v>HIDROIZOLATERSKI RADOVI</v>
      </c>
      <c r="D164" s="45"/>
      <c r="E164" s="46"/>
      <c r="F164" s="46"/>
      <c r="G164" s="46">
        <f>G117</f>
        <v>0</v>
      </c>
    </row>
    <row r="165" spans="1:7" customFormat="1" ht="15.75" x14ac:dyDescent="0.25">
      <c r="A165" s="114"/>
      <c r="B165" s="59"/>
      <c r="C165" s="60"/>
      <c r="D165" s="45"/>
      <c r="E165" s="46"/>
      <c r="F165" s="46"/>
      <c r="G165" s="46"/>
    </row>
    <row r="166" spans="1:7" customFormat="1" ht="15.75" x14ac:dyDescent="0.25">
      <c r="A166" s="253" t="s">
        <v>18</v>
      </c>
      <c r="B166" s="253"/>
      <c r="C166" s="60" t="str">
        <f>C119</f>
        <v>PODOPOLAGAČKI RADOVI</v>
      </c>
      <c r="D166" s="45"/>
      <c r="E166" s="46"/>
      <c r="F166" s="46"/>
      <c r="G166" s="46">
        <f>G128</f>
        <v>0</v>
      </c>
    </row>
    <row r="167" spans="1:7" customFormat="1" ht="15.75" x14ac:dyDescent="0.25">
      <c r="A167" s="45"/>
      <c r="B167" s="44"/>
      <c r="C167" s="25"/>
      <c r="D167" s="45"/>
      <c r="E167" s="46"/>
      <c r="F167" s="46"/>
      <c r="G167" s="46"/>
    </row>
    <row r="168" spans="1:7" customFormat="1" ht="15.75" x14ac:dyDescent="0.25">
      <c r="A168" s="110" t="s">
        <v>24</v>
      </c>
      <c r="B168" s="59"/>
      <c r="C168" s="25" t="str">
        <f>C131</f>
        <v>MONTAŽERSKI RADOVI</v>
      </c>
      <c r="D168" s="45"/>
      <c r="E168" s="46"/>
      <c r="F168" s="46"/>
      <c r="G168" s="46">
        <f>G141</f>
        <v>0</v>
      </c>
    </row>
    <row r="169" spans="1:7" customFormat="1" ht="15.75" x14ac:dyDescent="0.25">
      <c r="A169" s="114"/>
      <c r="B169" s="59"/>
      <c r="C169" s="25"/>
      <c r="D169" s="45"/>
      <c r="E169" s="46"/>
      <c r="F169" s="46"/>
      <c r="G169" s="46"/>
    </row>
    <row r="170" spans="1:7" customFormat="1" ht="15.75" x14ac:dyDescent="0.25">
      <c r="A170" s="110" t="s">
        <v>25</v>
      </c>
      <c r="B170" s="111"/>
      <c r="C170" s="60" t="str">
        <f>C143</f>
        <v>RAZNO</v>
      </c>
      <c r="D170" s="45"/>
      <c r="E170" s="46"/>
      <c r="F170" s="46"/>
      <c r="G170" s="46">
        <f>G148</f>
        <v>0</v>
      </c>
    </row>
    <row r="171" spans="1:7" customFormat="1" ht="15.75" x14ac:dyDescent="0.25">
      <c r="A171" s="114"/>
      <c r="B171" s="59"/>
      <c r="C171" s="60"/>
      <c r="D171" s="45"/>
      <c r="E171" s="46"/>
      <c r="F171" s="46"/>
      <c r="G171" s="46"/>
    </row>
    <row r="172" spans="1:7" customFormat="1" ht="15.75" x14ac:dyDescent="0.25">
      <c r="A172" s="253"/>
      <c r="B172" s="253"/>
      <c r="C172" s="60"/>
      <c r="D172" s="45"/>
      <c r="E172" s="46"/>
      <c r="F172" s="46"/>
      <c r="G172" s="46"/>
    </row>
    <row r="173" spans="1:7" customFormat="1" ht="22.5" x14ac:dyDescent="0.25">
      <c r="A173" s="45"/>
      <c r="B173" s="44"/>
      <c r="C173" s="61" t="s">
        <v>51</v>
      </c>
      <c r="D173" s="45"/>
      <c r="E173" s="46"/>
      <c r="F173" s="46"/>
      <c r="G173" s="62">
        <f>SUM(G158:G170)</f>
        <v>0</v>
      </c>
    </row>
    <row r="174" spans="1:7" customFormat="1" ht="15.75" x14ac:dyDescent="0.25">
      <c r="A174" s="253"/>
      <c r="B174" s="253"/>
      <c r="C174" s="60"/>
      <c r="D174" s="45"/>
      <c r="E174" s="46"/>
      <c r="F174" s="46"/>
      <c r="G174" s="46"/>
    </row>
    <row r="175" spans="1:7" customFormat="1" ht="22.5" x14ac:dyDescent="0.25">
      <c r="A175" s="45"/>
      <c r="B175" s="44"/>
      <c r="C175" s="61" t="s">
        <v>52</v>
      </c>
      <c r="D175" s="45"/>
      <c r="E175" s="46"/>
      <c r="F175" s="46"/>
      <c r="G175" s="62">
        <f>G173*0.25</f>
        <v>0</v>
      </c>
    </row>
    <row r="176" spans="1:7" customFormat="1" ht="15.75" x14ac:dyDescent="0.25">
      <c r="A176" s="253"/>
      <c r="B176" s="253"/>
      <c r="C176" s="60"/>
      <c r="D176" s="45"/>
      <c r="E176" s="46"/>
      <c r="F176" s="46"/>
      <c r="G176" s="46"/>
    </row>
    <row r="177" spans="1:7" customFormat="1" ht="22.5" x14ac:dyDescent="0.25">
      <c r="A177" s="45"/>
      <c r="B177" s="44"/>
      <c r="C177" s="61" t="s">
        <v>53</v>
      </c>
      <c r="D177" s="45"/>
      <c r="E177" s="46"/>
      <c r="F177" s="46"/>
      <c r="G177" s="62">
        <f>G173+G175</f>
        <v>0</v>
      </c>
    </row>
    <row r="178" spans="1:7" customFormat="1" ht="15.75" x14ac:dyDescent="0.25">
      <c r="A178" s="45"/>
      <c r="B178" s="44"/>
      <c r="C178" s="25"/>
      <c r="D178" s="45"/>
      <c r="E178" s="46"/>
      <c r="F178" s="46"/>
      <c r="G178" s="46"/>
    </row>
    <row r="179" spans="1:7" customFormat="1" ht="15.75" x14ac:dyDescent="0.25">
      <c r="A179" s="45"/>
      <c r="B179" s="44"/>
      <c r="C179" s="25"/>
      <c r="D179" s="45"/>
      <c r="E179" s="46"/>
      <c r="F179" s="46"/>
      <c r="G179" s="46"/>
    </row>
    <row r="180" spans="1:7" customFormat="1" ht="15.75" x14ac:dyDescent="0.25">
      <c r="A180" s="45"/>
      <c r="B180" s="44"/>
      <c r="C180" s="25"/>
      <c r="D180" s="45"/>
      <c r="E180" s="46"/>
      <c r="F180" s="46"/>
      <c r="G180" s="46"/>
    </row>
    <row r="181" spans="1:7" customFormat="1" x14ac:dyDescent="0.2">
      <c r="A181" s="42"/>
      <c r="B181" s="36"/>
      <c r="C181" s="37"/>
      <c r="D181" s="43"/>
      <c r="E181" s="34"/>
      <c r="F181" s="34"/>
      <c r="G181" s="29"/>
    </row>
    <row r="182" spans="1:7" customFormat="1" x14ac:dyDescent="0.2">
      <c r="A182" s="42"/>
      <c r="B182" s="36"/>
      <c r="C182" s="37"/>
      <c r="D182" s="43"/>
      <c r="E182" s="34"/>
      <c r="F182" s="34"/>
      <c r="G182" s="29"/>
    </row>
    <row r="183" spans="1:7" s="86" customFormat="1" x14ac:dyDescent="0.2">
      <c r="A183" s="87" t="s">
        <v>150</v>
      </c>
      <c r="B183" s="88"/>
      <c r="C183" s="89"/>
      <c r="E183" s="90"/>
      <c r="F183" s="87" t="s">
        <v>15</v>
      </c>
      <c r="G183" s="85"/>
    </row>
    <row r="184" spans="1:7" s="38" customFormat="1" x14ac:dyDescent="0.2">
      <c r="A184" s="91"/>
      <c r="B184" s="39"/>
      <c r="E184" s="40"/>
      <c r="F184" s="115" t="s">
        <v>22</v>
      </c>
      <c r="G184" s="40"/>
    </row>
    <row r="185" spans="1:7" x14ac:dyDescent="0.2">
      <c r="A185" s="18"/>
      <c r="B185" s="19"/>
      <c r="C185" s="24"/>
      <c r="F185" s="22"/>
    </row>
    <row r="186" spans="1:7" ht="12.75" customHeight="1" x14ac:dyDescent="0.2">
      <c r="B186" s="19"/>
      <c r="C186" s="23"/>
      <c r="F186" s="22"/>
    </row>
    <row r="187" spans="1:7" x14ac:dyDescent="0.2">
      <c r="A187" s="18"/>
      <c r="B187" s="19"/>
      <c r="C187" s="3"/>
      <c r="F187" s="22"/>
    </row>
    <row r="188" spans="1:7" x14ac:dyDescent="0.2">
      <c r="A188" s="18"/>
      <c r="B188" s="19"/>
      <c r="C188" s="20"/>
      <c r="D188" s="21"/>
      <c r="E188" s="22"/>
      <c r="F188" s="22"/>
    </row>
    <row r="189" spans="1:7" x14ac:dyDescent="0.2">
      <c r="A189" s="18"/>
      <c r="B189" s="19"/>
      <c r="C189" s="20"/>
      <c r="D189" s="21"/>
      <c r="E189" s="22"/>
      <c r="F189" s="22"/>
    </row>
    <row r="190" spans="1:7" x14ac:dyDescent="0.2">
      <c r="A190" s="18"/>
      <c r="B190" s="19"/>
      <c r="C190" s="20"/>
      <c r="D190" s="21"/>
      <c r="E190" s="22"/>
      <c r="F190" s="22"/>
      <c r="G190" s="22"/>
    </row>
  </sheetData>
  <mergeCells count="7">
    <mergeCell ref="A174:B174"/>
    <mergeCell ref="A176:B176"/>
    <mergeCell ref="C2:G5"/>
    <mergeCell ref="A8:B8"/>
    <mergeCell ref="A166:B166"/>
    <mergeCell ref="A172:B172"/>
    <mergeCell ref="A90:B90"/>
  </mergeCells>
  <pageMargins left="1.1417322834645669" right="0.19685039370078741" top="0.39370078740157483" bottom="0.59055118110236227" header="0.39370078740157483" footer="0.31496062992125984"/>
  <pageSetup paperSize="9" scale="79" firstPageNumber="37" orientation="portrait" verticalDpi="300" r:id="rId1"/>
  <headerFooter alignWithMargins="0">
    <oddHeader>&amp;C&amp;"Arial Black,Uobičajeno"&amp;12
           &amp;R&amp;"Arial Black,Uobičajeno"002-19-MHM-g-T</oddHeader>
    <oddFooter xml:space="preserve">&amp;Cstr. &amp;P
</oddFooter>
  </headerFooter>
  <rowBreaks count="7" manualBreakCount="7">
    <brk id="49" max="6" man="1"/>
    <brk id="68" max="6" man="1"/>
    <brk id="89" max="6" man="1"/>
    <brk id="104" max="6" man="1"/>
    <brk id="118" max="6" man="1"/>
    <brk id="129" max="6" man="1"/>
    <brk id="142"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33CC2-6316-44B0-A520-0C6717859C32}">
  <dimension ref="A1:F92"/>
  <sheetViews>
    <sheetView showZeros="0" zoomScale="110" zoomScaleNormal="110" zoomScaleSheetLayoutView="100" workbookViewId="0">
      <selection activeCell="L75" sqref="L75"/>
    </sheetView>
  </sheetViews>
  <sheetFormatPr defaultColWidth="9.140625" defaultRowHeight="12.75" x14ac:dyDescent="0.2"/>
  <cols>
    <col min="1" max="1" width="6.7109375" style="286" customWidth="1"/>
    <col min="2" max="2" width="42.42578125" style="301" customWidth="1"/>
    <col min="3" max="3" width="8.7109375" style="292" customWidth="1"/>
    <col min="4" max="4" width="7.7109375" style="286" customWidth="1"/>
    <col min="5" max="5" width="10" style="289" customWidth="1"/>
    <col min="6" max="6" width="12.7109375" style="289" customWidth="1"/>
    <col min="7" max="7" width="9.140625" style="261"/>
    <col min="8" max="8" width="13.140625" style="261" bestFit="1" customWidth="1"/>
    <col min="9" max="16384" width="9.140625" style="261"/>
  </cols>
  <sheetData>
    <row r="1" spans="1:6" ht="27" thickTop="1" thickBot="1" x14ac:dyDescent="0.25">
      <c r="A1" s="257" t="s">
        <v>68</v>
      </c>
      <c r="B1" s="258" t="s">
        <v>154</v>
      </c>
      <c r="C1" s="258" t="s">
        <v>155</v>
      </c>
      <c r="D1" s="258" t="s">
        <v>156</v>
      </c>
      <c r="E1" s="259" t="s">
        <v>72</v>
      </c>
      <c r="F1" s="260" t="s">
        <v>157</v>
      </c>
    </row>
    <row r="2" spans="1:6" ht="13.5" thickTop="1" x14ac:dyDescent="0.2">
      <c r="A2" s="262"/>
      <c r="B2" s="263"/>
      <c r="C2" s="264"/>
      <c r="D2" s="262"/>
      <c r="E2" s="265"/>
      <c r="F2" s="265"/>
    </row>
    <row r="3" spans="1:6" x14ac:dyDescent="0.2">
      <c r="A3" s="266"/>
      <c r="B3" s="267" t="s">
        <v>158</v>
      </c>
      <c r="C3" s="268"/>
      <c r="D3" s="266"/>
      <c r="E3" s="269"/>
      <c r="F3" s="269"/>
    </row>
    <row r="4" spans="1:6" s="272" customFormat="1" x14ac:dyDescent="0.2">
      <c r="A4" s="266"/>
      <c r="B4" s="270"/>
      <c r="C4" s="271"/>
      <c r="D4" s="271"/>
      <c r="E4" s="271"/>
      <c r="F4" s="271"/>
    </row>
    <row r="5" spans="1:6" s="272" customFormat="1" ht="165.75" x14ac:dyDescent="0.2">
      <c r="A5" s="266"/>
      <c r="B5" s="270" t="s">
        <v>159</v>
      </c>
      <c r="C5" s="271"/>
      <c r="D5" s="271"/>
      <c r="E5" s="271"/>
      <c r="F5" s="271"/>
    </row>
    <row r="6" spans="1:6" s="272" customFormat="1" ht="92.1" customHeight="1" x14ac:dyDescent="0.2">
      <c r="A6" s="266"/>
      <c r="B6" s="270" t="s">
        <v>160</v>
      </c>
      <c r="C6" s="271"/>
      <c r="D6" s="271"/>
      <c r="E6" s="271"/>
      <c r="F6" s="271"/>
    </row>
    <row r="7" spans="1:6" s="272" customFormat="1" ht="105" customHeight="1" x14ac:dyDescent="0.2">
      <c r="A7" s="266"/>
      <c r="B7" s="270" t="s">
        <v>161</v>
      </c>
      <c r="C7" s="271"/>
      <c r="D7" s="271"/>
      <c r="E7" s="271"/>
      <c r="F7" s="271"/>
    </row>
    <row r="8" spans="1:6" s="272" customFormat="1" ht="51" x14ac:dyDescent="0.2">
      <c r="A8" s="266"/>
      <c r="B8" s="270" t="s">
        <v>162</v>
      </c>
      <c r="C8" s="271"/>
      <c r="D8" s="271"/>
      <c r="E8" s="271"/>
      <c r="F8" s="271"/>
    </row>
    <row r="9" spans="1:6" s="272" customFormat="1" ht="66.95" customHeight="1" x14ac:dyDescent="0.2">
      <c r="A9" s="266"/>
      <c r="B9" s="270" t="s">
        <v>163</v>
      </c>
      <c r="C9" s="271"/>
      <c r="D9" s="271"/>
      <c r="E9" s="271"/>
      <c r="F9" s="271"/>
    </row>
    <row r="10" spans="1:6" s="272" customFormat="1" ht="80.099999999999994" customHeight="1" x14ac:dyDescent="0.2">
      <c r="A10" s="266"/>
      <c r="B10" s="270" t="s">
        <v>164</v>
      </c>
      <c r="C10" s="271"/>
      <c r="D10" s="271"/>
      <c r="E10" s="271"/>
      <c r="F10" s="271"/>
    </row>
    <row r="11" spans="1:6" ht="13.15" customHeight="1" x14ac:dyDescent="0.2">
      <c r="A11" s="266"/>
      <c r="B11" s="273"/>
      <c r="C11" s="268"/>
      <c r="D11" s="266"/>
      <c r="E11" s="266"/>
      <c r="F11" s="266"/>
    </row>
    <row r="12" spans="1:6" ht="13.15" customHeight="1" x14ac:dyDescent="0.2">
      <c r="A12" s="266"/>
      <c r="B12" s="273"/>
      <c r="C12" s="268"/>
      <c r="D12" s="266"/>
      <c r="E12" s="266"/>
      <c r="F12" s="266"/>
    </row>
    <row r="13" spans="1:6" x14ac:dyDescent="0.2">
      <c r="A13" s="274" t="s">
        <v>165</v>
      </c>
      <c r="B13" s="275" t="s">
        <v>166</v>
      </c>
      <c r="C13" s="268"/>
      <c r="D13" s="266"/>
      <c r="E13" s="266"/>
      <c r="F13" s="266"/>
    </row>
    <row r="14" spans="1:6" ht="13.15" customHeight="1" x14ac:dyDescent="0.2">
      <c r="A14" s="266"/>
      <c r="B14" s="273"/>
      <c r="C14" s="268"/>
      <c r="D14" s="266"/>
      <c r="E14" s="266"/>
      <c r="F14" s="266"/>
    </row>
    <row r="15" spans="1:6" ht="60" customHeight="1" x14ac:dyDescent="0.2">
      <c r="A15" s="266" t="s">
        <v>0</v>
      </c>
      <c r="B15" s="276" t="s">
        <v>167</v>
      </c>
      <c r="C15" s="268"/>
      <c r="D15" s="266"/>
      <c r="E15" s="266"/>
      <c r="F15" s="266"/>
    </row>
    <row r="16" spans="1:6" ht="13.15" customHeight="1" x14ac:dyDescent="0.2">
      <c r="A16" s="266"/>
      <c r="B16" s="276" t="s">
        <v>168</v>
      </c>
      <c r="C16" s="268"/>
      <c r="D16" s="266"/>
      <c r="E16" s="266"/>
      <c r="F16" s="266"/>
    </row>
    <row r="17" spans="1:6" ht="15.75" customHeight="1" x14ac:dyDescent="0.2">
      <c r="A17" s="266"/>
      <c r="B17" s="277" t="s">
        <v>169</v>
      </c>
      <c r="C17" s="268"/>
      <c r="D17" s="266"/>
      <c r="E17" s="266"/>
      <c r="F17" s="266"/>
    </row>
    <row r="18" spans="1:6" s="281" customFormat="1" ht="25.5" x14ac:dyDescent="0.2">
      <c r="A18" s="278"/>
      <c r="B18" s="279" t="s">
        <v>170</v>
      </c>
      <c r="C18" s="280"/>
      <c r="D18" s="278"/>
      <c r="E18" s="278"/>
      <c r="F18" s="278"/>
    </row>
    <row r="19" spans="1:6" x14ac:dyDescent="0.2">
      <c r="A19" s="266"/>
      <c r="B19" s="282" t="s">
        <v>171</v>
      </c>
      <c r="C19" s="268"/>
      <c r="D19" s="266"/>
      <c r="E19" s="266"/>
      <c r="F19" s="269"/>
    </row>
    <row r="20" spans="1:6" ht="13.15" customHeight="1" x14ac:dyDescent="0.2">
      <c r="A20" s="266"/>
      <c r="B20" s="282" t="s">
        <v>172</v>
      </c>
      <c r="C20" s="268"/>
      <c r="D20" s="266"/>
      <c r="E20" s="266"/>
      <c r="F20" s="269"/>
    </row>
    <row r="21" spans="1:6" x14ac:dyDescent="0.2">
      <c r="A21" s="266"/>
      <c r="B21" s="282" t="s">
        <v>173</v>
      </c>
      <c r="C21" s="268"/>
      <c r="D21" s="266"/>
      <c r="E21" s="266"/>
      <c r="F21" s="269"/>
    </row>
    <row r="22" spans="1:6" s="281" customFormat="1" x14ac:dyDescent="0.2">
      <c r="A22" s="278"/>
      <c r="B22" s="279" t="s">
        <v>174</v>
      </c>
      <c r="C22" s="280"/>
      <c r="D22" s="278"/>
      <c r="E22" s="278"/>
      <c r="F22" s="283"/>
    </row>
    <row r="23" spans="1:6" s="281" customFormat="1" x14ac:dyDescent="0.2">
      <c r="A23" s="278"/>
      <c r="B23" s="279" t="s">
        <v>175</v>
      </c>
      <c r="C23" s="280"/>
      <c r="D23" s="278"/>
      <c r="E23" s="278"/>
      <c r="F23" s="283"/>
    </row>
    <row r="24" spans="1:6" s="281" customFormat="1" x14ac:dyDescent="0.2">
      <c r="A24" s="278"/>
      <c r="B24" s="279" t="s">
        <v>176</v>
      </c>
      <c r="C24" s="280"/>
      <c r="D24" s="278"/>
      <c r="E24" s="278"/>
      <c r="F24" s="283"/>
    </row>
    <row r="25" spans="1:6" s="281" customFormat="1" x14ac:dyDescent="0.2">
      <c r="A25" s="278"/>
      <c r="B25" s="279" t="s">
        <v>177</v>
      </c>
      <c r="C25" s="280"/>
      <c r="D25" s="278"/>
      <c r="E25" s="278"/>
      <c r="F25" s="283"/>
    </row>
    <row r="26" spans="1:6" x14ac:dyDescent="0.2">
      <c r="A26" s="266"/>
      <c r="B26" s="282" t="s">
        <v>178</v>
      </c>
      <c r="C26" s="268"/>
      <c r="D26" s="266"/>
      <c r="E26" s="266"/>
      <c r="F26" s="269"/>
    </row>
    <row r="27" spans="1:6" ht="15.75" customHeight="1" x14ac:dyDescent="0.2">
      <c r="A27" s="266"/>
      <c r="B27" s="277" t="s">
        <v>179</v>
      </c>
      <c r="C27" s="268"/>
      <c r="D27" s="266"/>
      <c r="E27" s="266"/>
      <c r="F27" s="266"/>
    </row>
    <row r="28" spans="1:6" ht="15.75" customHeight="1" x14ac:dyDescent="0.2">
      <c r="A28" s="266"/>
      <c r="B28" s="277" t="s">
        <v>180</v>
      </c>
      <c r="C28" s="268"/>
      <c r="D28" s="266"/>
      <c r="E28" s="266"/>
      <c r="F28" s="266"/>
    </row>
    <row r="29" spans="1:6" ht="25.5" x14ac:dyDescent="0.2">
      <c r="A29" s="266"/>
      <c r="B29" s="277" t="s">
        <v>181</v>
      </c>
      <c r="C29" s="268"/>
      <c r="D29" s="266"/>
      <c r="E29" s="266"/>
      <c r="F29" s="266"/>
    </row>
    <row r="30" spans="1:6" ht="15.75" customHeight="1" x14ac:dyDescent="0.2">
      <c r="A30" s="266"/>
      <c r="B30" s="277" t="s">
        <v>182</v>
      </c>
      <c r="C30" s="268"/>
      <c r="D30" s="266"/>
      <c r="E30" s="266"/>
      <c r="F30" s="266"/>
    </row>
    <row r="31" spans="1:6" ht="15.75" customHeight="1" x14ac:dyDescent="0.2">
      <c r="A31" s="266"/>
      <c r="B31" s="277" t="s">
        <v>183</v>
      </c>
      <c r="C31" s="268"/>
      <c r="D31" s="266"/>
      <c r="E31" s="266"/>
      <c r="F31" s="266"/>
    </row>
    <row r="32" spans="1:6" ht="15.75" customHeight="1" x14ac:dyDescent="0.2">
      <c r="A32" s="266"/>
      <c r="B32" s="277" t="s">
        <v>184</v>
      </c>
      <c r="C32" s="268"/>
      <c r="D32" s="266"/>
      <c r="E32" s="266"/>
      <c r="F32" s="266"/>
    </row>
    <row r="33" spans="1:6" ht="15.75" customHeight="1" x14ac:dyDescent="0.2">
      <c r="A33" s="266"/>
      <c r="B33" s="277" t="s">
        <v>185</v>
      </c>
      <c r="C33" s="268"/>
      <c r="D33" s="266"/>
      <c r="E33" s="266"/>
      <c r="F33" s="266"/>
    </row>
    <row r="34" spans="1:6" ht="15.75" customHeight="1" x14ac:dyDescent="0.2">
      <c r="A34" s="266"/>
      <c r="B34" s="277" t="s">
        <v>186</v>
      </c>
      <c r="C34" s="268"/>
      <c r="D34" s="266"/>
      <c r="E34" s="266"/>
      <c r="F34" s="266"/>
    </row>
    <row r="35" spans="1:6" ht="25.5" x14ac:dyDescent="0.2">
      <c r="A35" s="266"/>
      <c r="B35" s="277" t="s">
        <v>187</v>
      </c>
      <c r="C35" s="268"/>
      <c r="D35" s="266"/>
      <c r="E35" s="266"/>
      <c r="F35" s="266"/>
    </row>
    <row r="36" spans="1:6" ht="15.75" customHeight="1" x14ac:dyDescent="0.2">
      <c r="A36" s="266"/>
      <c r="B36" s="277" t="s">
        <v>188</v>
      </c>
      <c r="C36" s="268"/>
      <c r="D36" s="266"/>
      <c r="E36" s="266"/>
      <c r="F36" s="266"/>
    </row>
    <row r="37" spans="1:6" ht="25.5" x14ac:dyDescent="0.2">
      <c r="A37" s="266"/>
      <c r="B37" s="277" t="s">
        <v>189</v>
      </c>
      <c r="C37" s="268"/>
      <c r="D37" s="266"/>
      <c r="E37" s="266"/>
      <c r="F37" s="266"/>
    </row>
    <row r="38" spans="1:6" ht="25.5" x14ac:dyDescent="0.2">
      <c r="A38" s="266"/>
      <c r="B38" s="277" t="s">
        <v>190</v>
      </c>
      <c r="C38" s="268"/>
      <c r="D38" s="266"/>
      <c r="E38" s="266"/>
      <c r="F38" s="266"/>
    </row>
    <row r="39" spans="1:6" ht="25.5" x14ac:dyDescent="0.2">
      <c r="A39" s="266"/>
      <c r="B39" s="277" t="s">
        <v>191</v>
      </c>
      <c r="C39" s="268"/>
      <c r="D39" s="266"/>
      <c r="E39" s="266"/>
      <c r="F39" s="266"/>
    </row>
    <row r="40" spans="1:6" ht="15.75" customHeight="1" x14ac:dyDescent="0.2">
      <c r="A40" s="266"/>
      <c r="B40" s="277" t="s">
        <v>192</v>
      </c>
      <c r="C40" s="268"/>
      <c r="D40" s="266"/>
      <c r="E40" s="266"/>
      <c r="F40" s="266"/>
    </row>
    <row r="41" spans="1:6" ht="15.75" customHeight="1" x14ac:dyDescent="0.2">
      <c r="A41" s="266"/>
      <c r="B41" s="277" t="s">
        <v>193</v>
      </c>
      <c r="C41" s="268"/>
      <c r="D41" s="266"/>
      <c r="E41" s="266"/>
      <c r="F41" s="266"/>
    </row>
    <row r="42" spans="1:6" x14ac:dyDescent="0.2">
      <c r="A42" s="266"/>
      <c r="B42" s="282" t="s">
        <v>194</v>
      </c>
      <c r="C42" s="268"/>
      <c r="D42" s="266"/>
      <c r="E42" s="269"/>
      <c r="F42" s="269"/>
    </row>
    <row r="43" spans="1:6" x14ac:dyDescent="0.2">
      <c r="A43" s="266"/>
      <c r="B43" s="282" t="s">
        <v>195</v>
      </c>
      <c r="C43" s="268"/>
      <c r="D43" s="266"/>
      <c r="E43" s="269"/>
      <c r="F43" s="269"/>
    </row>
    <row r="44" spans="1:6" ht="14.25" x14ac:dyDescent="0.2">
      <c r="A44" s="266"/>
      <c r="B44" s="282" t="s">
        <v>196</v>
      </c>
      <c r="C44" s="268"/>
      <c r="D44" s="266"/>
      <c r="E44" s="269"/>
      <c r="F44" s="269"/>
    </row>
    <row r="45" spans="1:6" x14ac:dyDescent="0.2">
      <c r="A45" s="266"/>
      <c r="B45" s="282" t="s">
        <v>197</v>
      </c>
      <c r="C45" s="268"/>
      <c r="D45" s="266"/>
      <c r="E45" s="269"/>
      <c r="F45" s="269"/>
    </row>
    <row r="46" spans="1:6" x14ac:dyDescent="0.2">
      <c r="A46" s="266"/>
      <c r="B46" s="282" t="s">
        <v>198</v>
      </c>
      <c r="C46" s="268"/>
      <c r="D46" s="266"/>
      <c r="E46" s="266"/>
      <c r="F46" s="266"/>
    </row>
    <row r="47" spans="1:6" x14ac:dyDescent="0.2">
      <c r="A47" s="266"/>
      <c r="B47" s="282" t="s">
        <v>199</v>
      </c>
      <c r="C47" s="268"/>
      <c r="D47" s="266"/>
      <c r="E47" s="266"/>
      <c r="F47" s="266"/>
    </row>
    <row r="48" spans="1:6" x14ac:dyDescent="0.2">
      <c r="A48" s="266"/>
      <c r="B48" s="282" t="s">
        <v>200</v>
      </c>
      <c r="C48" s="268"/>
      <c r="D48" s="266"/>
      <c r="E48" s="266"/>
      <c r="F48" s="266"/>
    </row>
    <row r="49" spans="1:6" ht="25.5" x14ac:dyDescent="0.2">
      <c r="A49" s="266"/>
      <c r="B49" s="282" t="s">
        <v>201</v>
      </c>
      <c r="C49" s="268"/>
      <c r="D49" s="266"/>
      <c r="E49" s="266"/>
      <c r="F49" s="269"/>
    </row>
    <row r="50" spans="1:6" ht="25.5" x14ac:dyDescent="0.2">
      <c r="A50" s="266"/>
      <c r="B50" s="282" t="s">
        <v>202</v>
      </c>
      <c r="C50" s="268"/>
      <c r="D50" s="266"/>
      <c r="E50" s="266"/>
      <c r="F50" s="269"/>
    </row>
    <row r="51" spans="1:6" ht="25.5" x14ac:dyDescent="0.2">
      <c r="A51" s="266"/>
      <c r="B51" s="282" t="s">
        <v>203</v>
      </c>
      <c r="C51" s="268"/>
      <c r="D51" s="266"/>
      <c r="E51" s="266"/>
      <c r="F51" s="269"/>
    </row>
    <row r="52" spans="1:6" x14ac:dyDescent="0.2">
      <c r="A52" s="266"/>
      <c r="B52" s="282"/>
      <c r="C52" s="268"/>
      <c r="D52" s="266"/>
      <c r="E52" s="266"/>
      <c r="F52" s="269"/>
    </row>
    <row r="53" spans="1:6" x14ac:dyDescent="0.2">
      <c r="A53" s="266"/>
      <c r="B53" s="282" t="s">
        <v>204</v>
      </c>
      <c r="C53" s="268"/>
      <c r="D53" s="266"/>
      <c r="E53" s="266"/>
      <c r="F53" s="269"/>
    </row>
    <row r="54" spans="1:6" ht="38.25" x14ac:dyDescent="0.2">
      <c r="A54" s="266"/>
      <c r="B54" s="277" t="s">
        <v>205</v>
      </c>
      <c r="C54" s="268"/>
      <c r="D54" s="266"/>
      <c r="E54" s="266"/>
      <c r="F54" s="269"/>
    </row>
    <row r="55" spans="1:6" ht="76.5" x14ac:dyDescent="0.2">
      <c r="A55" s="266"/>
      <c r="B55" s="277" t="s">
        <v>206</v>
      </c>
      <c r="C55" s="268"/>
      <c r="D55" s="266"/>
      <c r="E55" s="266"/>
      <c r="F55" s="269"/>
    </row>
    <row r="56" spans="1:6" ht="178.5" x14ac:dyDescent="0.2">
      <c r="A56" s="266"/>
      <c r="B56" s="276" t="s">
        <v>207</v>
      </c>
      <c r="C56" s="268"/>
      <c r="D56" s="266"/>
      <c r="E56" s="266"/>
      <c r="F56" s="266"/>
    </row>
    <row r="57" spans="1:6" ht="38.25" x14ac:dyDescent="0.2">
      <c r="A57" s="266"/>
      <c r="B57" s="276" t="s">
        <v>208</v>
      </c>
      <c r="C57" s="268"/>
      <c r="D57" s="284"/>
      <c r="E57" s="284"/>
      <c r="F57" s="285"/>
    </row>
    <row r="58" spans="1:6" ht="25.5" x14ac:dyDescent="0.2">
      <c r="A58" s="266"/>
      <c r="B58" s="282" t="s">
        <v>209</v>
      </c>
      <c r="C58" s="268"/>
      <c r="D58" s="266"/>
      <c r="E58" s="266"/>
      <c r="F58" s="269"/>
    </row>
    <row r="59" spans="1:6" x14ac:dyDescent="0.2">
      <c r="A59" s="266"/>
      <c r="B59" s="282" t="s">
        <v>210</v>
      </c>
      <c r="C59" s="268"/>
      <c r="D59" s="266"/>
      <c r="E59" s="266"/>
      <c r="F59" s="269"/>
    </row>
    <row r="60" spans="1:6" ht="38.25" x14ac:dyDescent="0.2">
      <c r="A60" s="266"/>
      <c r="B60" s="282" t="s">
        <v>211</v>
      </c>
      <c r="C60" s="268"/>
      <c r="D60" s="266"/>
      <c r="E60" s="266"/>
      <c r="F60" s="269"/>
    </row>
    <row r="61" spans="1:6" ht="25.5" x14ac:dyDescent="0.2">
      <c r="A61" s="266"/>
      <c r="B61" s="282" t="s">
        <v>212</v>
      </c>
      <c r="C61" s="268"/>
      <c r="D61" s="266"/>
      <c r="E61" s="266"/>
      <c r="F61" s="269"/>
    </row>
    <row r="62" spans="1:6" x14ac:dyDescent="0.2">
      <c r="A62" s="266"/>
      <c r="B62" s="273"/>
      <c r="C62" s="268" t="s">
        <v>98</v>
      </c>
      <c r="D62" s="266">
        <v>1</v>
      </c>
      <c r="E62" s="269"/>
      <c r="F62" s="269">
        <f>+D62*E62</f>
        <v>0</v>
      </c>
    </row>
    <row r="63" spans="1:6" x14ac:dyDescent="0.2">
      <c r="A63" s="266"/>
      <c r="B63" s="273"/>
      <c r="C63" s="268"/>
      <c r="D63" s="266"/>
      <c r="E63" s="269"/>
      <c r="F63" s="269"/>
    </row>
    <row r="64" spans="1:6" x14ac:dyDescent="0.2">
      <c r="A64" s="266"/>
      <c r="B64" s="273" t="s">
        <v>213</v>
      </c>
      <c r="C64" s="268"/>
      <c r="D64" s="266"/>
      <c r="E64" s="269"/>
      <c r="F64" s="269"/>
    </row>
    <row r="65" spans="1:6" ht="102" x14ac:dyDescent="0.2">
      <c r="B65" s="287" t="s">
        <v>214</v>
      </c>
      <c r="C65" s="288"/>
      <c r="D65" s="284"/>
      <c r="E65" s="285"/>
    </row>
    <row r="68" spans="1:6" x14ac:dyDescent="0.2">
      <c r="A68" s="274"/>
      <c r="B68" s="290"/>
      <c r="C68" s="268"/>
      <c r="D68" s="266"/>
      <c r="E68" s="269"/>
      <c r="F68" s="291"/>
    </row>
    <row r="70" spans="1:6" x14ac:dyDescent="0.2">
      <c r="A70" s="274"/>
      <c r="B70" s="290"/>
      <c r="C70" s="268"/>
      <c r="D70" s="266"/>
      <c r="E70" s="269"/>
      <c r="F70" s="291"/>
    </row>
    <row r="72" spans="1:6" x14ac:dyDescent="0.2">
      <c r="A72" s="274"/>
      <c r="B72" s="290"/>
      <c r="C72" s="268"/>
      <c r="D72" s="266"/>
      <c r="E72" s="269"/>
      <c r="F72" s="291"/>
    </row>
    <row r="73" spans="1:6" x14ac:dyDescent="0.2">
      <c r="A73" s="274"/>
      <c r="B73" s="290"/>
      <c r="C73" s="268"/>
      <c r="D73" s="266"/>
      <c r="E73" s="269"/>
      <c r="F73" s="291"/>
    </row>
    <row r="75" spans="1:6" x14ac:dyDescent="0.2">
      <c r="A75" s="274"/>
      <c r="B75" s="290"/>
      <c r="C75" s="268"/>
      <c r="D75" s="266"/>
      <c r="E75" s="269"/>
      <c r="F75" s="291"/>
    </row>
    <row r="77" spans="1:6" x14ac:dyDescent="0.2">
      <c r="A77" s="274"/>
      <c r="B77" s="290"/>
      <c r="C77" s="268"/>
      <c r="D77" s="266"/>
      <c r="E77" s="269"/>
      <c r="F77" s="291"/>
    </row>
    <row r="79" spans="1:6" x14ac:dyDescent="0.2">
      <c r="A79" s="274"/>
      <c r="B79" s="290"/>
      <c r="C79" s="268"/>
      <c r="D79" s="266"/>
      <c r="E79" s="269"/>
      <c r="F79" s="291"/>
    </row>
    <row r="81" spans="1:6" x14ac:dyDescent="0.2">
      <c r="B81" s="290" t="s">
        <v>215</v>
      </c>
    </row>
    <row r="82" spans="1:6" s="290" customFormat="1" x14ac:dyDescent="0.2"/>
    <row r="83" spans="1:6" s="290" customFormat="1" x14ac:dyDescent="0.2">
      <c r="A83" s="274" t="str">
        <f>+A13</f>
        <v>A.</v>
      </c>
      <c r="B83" s="290" t="str">
        <f>+B13</f>
        <v xml:space="preserve">D1 OSOBNO DIZALO </v>
      </c>
      <c r="F83" s="291">
        <f>+F62</f>
        <v>0</v>
      </c>
    </row>
    <row r="84" spans="1:6" s="290" customFormat="1" x14ac:dyDescent="0.2">
      <c r="F84" s="274"/>
    </row>
    <row r="85" spans="1:6" s="290" customFormat="1" ht="13.5" thickBot="1" x14ac:dyDescent="0.25">
      <c r="A85" s="274" t="s">
        <v>216</v>
      </c>
      <c r="B85" s="290" t="s">
        <v>117</v>
      </c>
      <c r="F85" s="291">
        <f>0.25*F83</f>
        <v>0</v>
      </c>
    </row>
    <row r="86" spans="1:6" ht="13.5" thickTop="1" x14ac:dyDescent="0.2">
      <c r="A86" s="293"/>
      <c r="B86" s="294" t="s">
        <v>217</v>
      </c>
      <c r="C86" s="295"/>
      <c r="D86" s="296"/>
      <c r="E86" s="297"/>
      <c r="F86" s="298">
        <f>SUM(F82:F85)</f>
        <v>0</v>
      </c>
    </row>
    <row r="87" spans="1:6" x14ac:dyDescent="0.2">
      <c r="A87" s="274"/>
      <c r="B87" s="290"/>
      <c r="C87" s="268"/>
      <c r="D87" s="266"/>
      <c r="E87" s="269"/>
      <c r="F87" s="291"/>
    </row>
    <row r="88" spans="1:6" x14ac:dyDescent="0.2">
      <c r="A88" s="274"/>
      <c r="B88" s="290"/>
      <c r="C88" s="268"/>
      <c r="D88" s="266"/>
      <c r="E88" s="269"/>
      <c r="F88" s="291"/>
    </row>
    <row r="89" spans="1:6" s="301" customFormat="1" x14ac:dyDescent="0.2">
      <c r="A89" s="286"/>
      <c r="B89" s="299"/>
      <c r="C89" s="300"/>
      <c r="D89" s="301" t="s">
        <v>218</v>
      </c>
      <c r="E89" s="302"/>
      <c r="F89" s="302"/>
    </row>
    <row r="90" spans="1:6" s="301" customFormat="1" x14ac:dyDescent="0.2">
      <c r="A90" s="286"/>
      <c r="B90" s="299"/>
      <c r="C90" s="292" t="s">
        <v>219</v>
      </c>
      <c r="E90" s="302"/>
      <c r="F90" s="302"/>
    </row>
    <row r="91" spans="1:6" s="301" customFormat="1" x14ac:dyDescent="0.2">
      <c r="A91" s="286"/>
      <c r="B91" s="299"/>
      <c r="C91" s="300"/>
      <c r="E91" s="302"/>
      <c r="F91" s="302"/>
    </row>
    <row r="92" spans="1:6" s="301" customFormat="1" x14ac:dyDescent="0.2">
      <c r="A92" s="286"/>
      <c r="B92" s="299"/>
      <c r="C92" s="300"/>
      <c r="E92" s="302"/>
      <c r="F92" s="302"/>
    </row>
  </sheetData>
  <pageMargins left="0.9055118110236221" right="0.39370078740157483" top="0.47244094488188981" bottom="0.55118110236220474" header="0.19685039370078741" footer="0.39370078740157483"/>
  <pageSetup paperSize="9" fitToWidth="0" fitToHeight="0" orientation="portrait" verticalDpi="300" r:id="rId1"/>
  <headerFooter>
    <oddHeader>&amp;LELIGO d.o.o.&amp;CDIZALO - OŠ ANTE STARČEVIĆA VILJEVO&amp;RGP 1/19-SD</oddHeader>
    <oddFooter>&amp;C---  Strana: &amp;P  ---</oddFooter>
  </headerFooter>
  <rowBreaks count="3" manualBreakCount="3">
    <brk id="11" max="16383" man="1"/>
    <brk id="51" max="16383" man="1"/>
    <brk id="6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3F571-D1CA-43B8-B93A-0B9B716DF3FE}">
  <sheetPr>
    <pageSetUpPr fitToPage="1"/>
  </sheetPr>
  <dimension ref="A1:M122"/>
  <sheetViews>
    <sheetView showZeros="0" zoomScaleNormal="100" zoomScaleSheetLayoutView="130" workbookViewId="0">
      <selection activeCell="Q22" sqref="Q21:Q22"/>
    </sheetView>
  </sheetViews>
  <sheetFormatPr defaultRowHeight="12.75" x14ac:dyDescent="0.2"/>
  <cols>
    <col min="1" max="1" width="5" style="371" customWidth="1"/>
    <col min="2" max="2" width="37.42578125" style="372" customWidth="1"/>
    <col min="3" max="3" width="7.42578125" style="320" customWidth="1"/>
    <col min="4" max="4" width="11" style="373" customWidth="1"/>
    <col min="5" max="5" width="11.42578125" style="306" customWidth="1"/>
    <col min="6" max="6" width="0.140625" style="306" customWidth="1"/>
    <col min="7" max="7" width="16.7109375" style="306" customWidth="1"/>
    <col min="8" max="256" width="9.140625" style="306"/>
    <col min="257" max="257" width="5" style="306" customWidth="1"/>
    <col min="258" max="258" width="37.42578125" style="306" customWidth="1"/>
    <col min="259" max="259" width="7.42578125" style="306" customWidth="1"/>
    <col min="260" max="260" width="11" style="306" customWidth="1"/>
    <col min="261" max="261" width="11.42578125" style="306" customWidth="1"/>
    <col min="262" max="262" width="0.140625" style="306" customWidth="1"/>
    <col min="263" max="263" width="16.7109375" style="306" customWidth="1"/>
    <col min="264" max="512" width="9.140625" style="306"/>
    <col min="513" max="513" width="5" style="306" customWidth="1"/>
    <col min="514" max="514" width="37.42578125" style="306" customWidth="1"/>
    <col min="515" max="515" width="7.42578125" style="306" customWidth="1"/>
    <col min="516" max="516" width="11" style="306" customWidth="1"/>
    <col min="517" max="517" width="11.42578125" style="306" customWidth="1"/>
    <col min="518" max="518" width="0.140625" style="306" customWidth="1"/>
    <col min="519" max="519" width="16.7109375" style="306" customWidth="1"/>
    <col min="520" max="768" width="9.140625" style="306"/>
    <col min="769" max="769" width="5" style="306" customWidth="1"/>
    <col min="770" max="770" width="37.42578125" style="306" customWidth="1"/>
    <col min="771" max="771" width="7.42578125" style="306" customWidth="1"/>
    <col min="772" max="772" width="11" style="306" customWidth="1"/>
    <col min="773" max="773" width="11.42578125" style="306" customWidth="1"/>
    <col min="774" max="774" width="0.140625" style="306" customWidth="1"/>
    <col min="775" max="775" width="16.7109375" style="306" customWidth="1"/>
    <col min="776" max="1024" width="9.140625" style="306"/>
    <col min="1025" max="1025" width="5" style="306" customWidth="1"/>
    <col min="1026" max="1026" width="37.42578125" style="306" customWidth="1"/>
    <col min="1027" max="1027" width="7.42578125" style="306" customWidth="1"/>
    <col min="1028" max="1028" width="11" style="306" customWidth="1"/>
    <col min="1029" max="1029" width="11.42578125" style="306" customWidth="1"/>
    <col min="1030" max="1030" width="0.140625" style="306" customWidth="1"/>
    <col min="1031" max="1031" width="16.7109375" style="306" customWidth="1"/>
    <col min="1032" max="1280" width="9.140625" style="306"/>
    <col min="1281" max="1281" width="5" style="306" customWidth="1"/>
    <col min="1282" max="1282" width="37.42578125" style="306" customWidth="1"/>
    <col min="1283" max="1283" width="7.42578125" style="306" customWidth="1"/>
    <col min="1284" max="1284" width="11" style="306" customWidth="1"/>
    <col min="1285" max="1285" width="11.42578125" style="306" customWidth="1"/>
    <col min="1286" max="1286" width="0.140625" style="306" customWidth="1"/>
    <col min="1287" max="1287" width="16.7109375" style="306" customWidth="1"/>
    <col min="1288" max="1536" width="9.140625" style="306"/>
    <col min="1537" max="1537" width="5" style="306" customWidth="1"/>
    <col min="1538" max="1538" width="37.42578125" style="306" customWidth="1"/>
    <col min="1539" max="1539" width="7.42578125" style="306" customWidth="1"/>
    <col min="1540" max="1540" width="11" style="306" customWidth="1"/>
    <col min="1541" max="1541" width="11.42578125" style="306" customWidth="1"/>
    <col min="1542" max="1542" width="0.140625" style="306" customWidth="1"/>
    <col min="1543" max="1543" width="16.7109375" style="306" customWidth="1"/>
    <col min="1544" max="1792" width="9.140625" style="306"/>
    <col min="1793" max="1793" width="5" style="306" customWidth="1"/>
    <col min="1794" max="1794" width="37.42578125" style="306" customWidth="1"/>
    <col min="1795" max="1795" width="7.42578125" style="306" customWidth="1"/>
    <col min="1796" max="1796" width="11" style="306" customWidth="1"/>
    <col min="1797" max="1797" width="11.42578125" style="306" customWidth="1"/>
    <col min="1798" max="1798" width="0.140625" style="306" customWidth="1"/>
    <col min="1799" max="1799" width="16.7109375" style="306" customWidth="1"/>
    <col min="1800" max="2048" width="9.140625" style="306"/>
    <col min="2049" max="2049" width="5" style="306" customWidth="1"/>
    <col min="2050" max="2050" width="37.42578125" style="306" customWidth="1"/>
    <col min="2051" max="2051" width="7.42578125" style="306" customWidth="1"/>
    <col min="2052" max="2052" width="11" style="306" customWidth="1"/>
    <col min="2053" max="2053" width="11.42578125" style="306" customWidth="1"/>
    <col min="2054" max="2054" width="0.140625" style="306" customWidth="1"/>
    <col min="2055" max="2055" width="16.7109375" style="306" customWidth="1"/>
    <col min="2056" max="2304" width="9.140625" style="306"/>
    <col min="2305" max="2305" width="5" style="306" customWidth="1"/>
    <col min="2306" max="2306" width="37.42578125" style="306" customWidth="1"/>
    <col min="2307" max="2307" width="7.42578125" style="306" customWidth="1"/>
    <col min="2308" max="2308" width="11" style="306" customWidth="1"/>
    <col min="2309" max="2309" width="11.42578125" style="306" customWidth="1"/>
    <col min="2310" max="2310" width="0.140625" style="306" customWidth="1"/>
    <col min="2311" max="2311" width="16.7109375" style="306" customWidth="1"/>
    <col min="2312" max="2560" width="9.140625" style="306"/>
    <col min="2561" max="2561" width="5" style="306" customWidth="1"/>
    <col min="2562" max="2562" width="37.42578125" style="306" customWidth="1"/>
    <col min="2563" max="2563" width="7.42578125" style="306" customWidth="1"/>
    <col min="2564" max="2564" width="11" style="306" customWidth="1"/>
    <col min="2565" max="2565" width="11.42578125" style="306" customWidth="1"/>
    <col min="2566" max="2566" width="0.140625" style="306" customWidth="1"/>
    <col min="2567" max="2567" width="16.7109375" style="306" customWidth="1"/>
    <col min="2568" max="2816" width="9.140625" style="306"/>
    <col min="2817" max="2817" width="5" style="306" customWidth="1"/>
    <col min="2818" max="2818" width="37.42578125" style="306" customWidth="1"/>
    <col min="2819" max="2819" width="7.42578125" style="306" customWidth="1"/>
    <col min="2820" max="2820" width="11" style="306" customWidth="1"/>
    <col min="2821" max="2821" width="11.42578125" style="306" customWidth="1"/>
    <col min="2822" max="2822" width="0.140625" style="306" customWidth="1"/>
    <col min="2823" max="2823" width="16.7109375" style="306" customWidth="1"/>
    <col min="2824" max="3072" width="9.140625" style="306"/>
    <col min="3073" max="3073" width="5" style="306" customWidth="1"/>
    <col min="3074" max="3074" width="37.42578125" style="306" customWidth="1"/>
    <col min="3075" max="3075" width="7.42578125" style="306" customWidth="1"/>
    <col min="3076" max="3076" width="11" style="306" customWidth="1"/>
    <col min="3077" max="3077" width="11.42578125" style="306" customWidth="1"/>
    <col min="3078" max="3078" width="0.140625" style="306" customWidth="1"/>
    <col min="3079" max="3079" width="16.7109375" style="306" customWidth="1"/>
    <col min="3080" max="3328" width="9.140625" style="306"/>
    <col min="3329" max="3329" width="5" style="306" customWidth="1"/>
    <col min="3330" max="3330" width="37.42578125" style="306" customWidth="1"/>
    <col min="3331" max="3331" width="7.42578125" style="306" customWidth="1"/>
    <col min="3332" max="3332" width="11" style="306" customWidth="1"/>
    <col min="3333" max="3333" width="11.42578125" style="306" customWidth="1"/>
    <col min="3334" max="3334" width="0.140625" style="306" customWidth="1"/>
    <col min="3335" max="3335" width="16.7109375" style="306" customWidth="1"/>
    <col min="3336" max="3584" width="9.140625" style="306"/>
    <col min="3585" max="3585" width="5" style="306" customWidth="1"/>
    <col min="3586" max="3586" width="37.42578125" style="306" customWidth="1"/>
    <col min="3587" max="3587" width="7.42578125" style="306" customWidth="1"/>
    <col min="3588" max="3588" width="11" style="306" customWidth="1"/>
    <col min="3589" max="3589" width="11.42578125" style="306" customWidth="1"/>
    <col min="3590" max="3590" width="0.140625" style="306" customWidth="1"/>
    <col min="3591" max="3591" width="16.7109375" style="306" customWidth="1"/>
    <col min="3592" max="3840" width="9.140625" style="306"/>
    <col min="3841" max="3841" width="5" style="306" customWidth="1"/>
    <col min="3842" max="3842" width="37.42578125" style="306" customWidth="1"/>
    <col min="3843" max="3843" width="7.42578125" style="306" customWidth="1"/>
    <col min="3844" max="3844" width="11" style="306" customWidth="1"/>
    <col min="3845" max="3845" width="11.42578125" style="306" customWidth="1"/>
    <col min="3846" max="3846" width="0.140625" style="306" customWidth="1"/>
    <col min="3847" max="3847" width="16.7109375" style="306" customWidth="1"/>
    <col min="3848" max="4096" width="9.140625" style="306"/>
    <col min="4097" max="4097" width="5" style="306" customWidth="1"/>
    <col min="4098" max="4098" width="37.42578125" style="306" customWidth="1"/>
    <col min="4099" max="4099" width="7.42578125" style="306" customWidth="1"/>
    <col min="4100" max="4100" width="11" style="306" customWidth="1"/>
    <col min="4101" max="4101" width="11.42578125" style="306" customWidth="1"/>
    <col min="4102" max="4102" width="0.140625" style="306" customWidth="1"/>
    <col min="4103" max="4103" width="16.7109375" style="306" customWidth="1"/>
    <col min="4104" max="4352" width="9.140625" style="306"/>
    <col min="4353" max="4353" width="5" style="306" customWidth="1"/>
    <col min="4354" max="4354" width="37.42578125" style="306" customWidth="1"/>
    <col min="4355" max="4355" width="7.42578125" style="306" customWidth="1"/>
    <col min="4356" max="4356" width="11" style="306" customWidth="1"/>
    <col min="4357" max="4357" width="11.42578125" style="306" customWidth="1"/>
    <col min="4358" max="4358" width="0.140625" style="306" customWidth="1"/>
    <col min="4359" max="4359" width="16.7109375" style="306" customWidth="1"/>
    <col min="4360" max="4608" width="9.140625" style="306"/>
    <col min="4609" max="4609" width="5" style="306" customWidth="1"/>
    <col min="4610" max="4610" width="37.42578125" style="306" customWidth="1"/>
    <col min="4611" max="4611" width="7.42578125" style="306" customWidth="1"/>
    <col min="4612" max="4612" width="11" style="306" customWidth="1"/>
    <col min="4613" max="4613" width="11.42578125" style="306" customWidth="1"/>
    <col min="4614" max="4614" width="0.140625" style="306" customWidth="1"/>
    <col min="4615" max="4615" width="16.7109375" style="306" customWidth="1"/>
    <col min="4616" max="4864" width="9.140625" style="306"/>
    <col min="4865" max="4865" width="5" style="306" customWidth="1"/>
    <col min="4866" max="4866" width="37.42578125" style="306" customWidth="1"/>
    <col min="4867" max="4867" width="7.42578125" style="306" customWidth="1"/>
    <col min="4868" max="4868" width="11" style="306" customWidth="1"/>
    <col min="4869" max="4869" width="11.42578125" style="306" customWidth="1"/>
    <col min="4870" max="4870" width="0.140625" style="306" customWidth="1"/>
    <col min="4871" max="4871" width="16.7109375" style="306" customWidth="1"/>
    <col min="4872" max="5120" width="9.140625" style="306"/>
    <col min="5121" max="5121" width="5" style="306" customWidth="1"/>
    <col min="5122" max="5122" width="37.42578125" style="306" customWidth="1"/>
    <col min="5123" max="5123" width="7.42578125" style="306" customWidth="1"/>
    <col min="5124" max="5124" width="11" style="306" customWidth="1"/>
    <col min="5125" max="5125" width="11.42578125" style="306" customWidth="1"/>
    <col min="5126" max="5126" width="0.140625" style="306" customWidth="1"/>
    <col min="5127" max="5127" width="16.7109375" style="306" customWidth="1"/>
    <col min="5128" max="5376" width="9.140625" style="306"/>
    <col min="5377" max="5377" width="5" style="306" customWidth="1"/>
    <col min="5378" max="5378" width="37.42578125" style="306" customWidth="1"/>
    <col min="5379" max="5379" width="7.42578125" style="306" customWidth="1"/>
    <col min="5380" max="5380" width="11" style="306" customWidth="1"/>
    <col min="5381" max="5381" width="11.42578125" style="306" customWidth="1"/>
    <col min="5382" max="5382" width="0.140625" style="306" customWidth="1"/>
    <col min="5383" max="5383" width="16.7109375" style="306" customWidth="1"/>
    <col min="5384" max="5632" width="9.140625" style="306"/>
    <col min="5633" max="5633" width="5" style="306" customWidth="1"/>
    <col min="5634" max="5634" width="37.42578125" style="306" customWidth="1"/>
    <col min="5635" max="5635" width="7.42578125" style="306" customWidth="1"/>
    <col min="5636" max="5636" width="11" style="306" customWidth="1"/>
    <col min="5637" max="5637" width="11.42578125" style="306" customWidth="1"/>
    <col min="5638" max="5638" width="0.140625" style="306" customWidth="1"/>
    <col min="5639" max="5639" width="16.7109375" style="306" customWidth="1"/>
    <col min="5640" max="5888" width="9.140625" style="306"/>
    <col min="5889" max="5889" width="5" style="306" customWidth="1"/>
    <col min="5890" max="5890" width="37.42578125" style="306" customWidth="1"/>
    <col min="5891" max="5891" width="7.42578125" style="306" customWidth="1"/>
    <col min="5892" max="5892" width="11" style="306" customWidth="1"/>
    <col min="5893" max="5893" width="11.42578125" style="306" customWidth="1"/>
    <col min="5894" max="5894" width="0.140625" style="306" customWidth="1"/>
    <col min="5895" max="5895" width="16.7109375" style="306" customWidth="1"/>
    <col min="5896" max="6144" width="9.140625" style="306"/>
    <col min="6145" max="6145" width="5" style="306" customWidth="1"/>
    <col min="6146" max="6146" width="37.42578125" style="306" customWidth="1"/>
    <col min="6147" max="6147" width="7.42578125" style="306" customWidth="1"/>
    <col min="6148" max="6148" width="11" style="306" customWidth="1"/>
    <col min="6149" max="6149" width="11.42578125" style="306" customWidth="1"/>
    <col min="6150" max="6150" width="0.140625" style="306" customWidth="1"/>
    <col min="6151" max="6151" width="16.7109375" style="306" customWidth="1"/>
    <col min="6152" max="6400" width="9.140625" style="306"/>
    <col min="6401" max="6401" width="5" style="306" customWidth="1"/>
    <col min="6402" max="6402" width="37.42578125" style="306" customWidth="1"/>
    <col min="6403" max="6403" width="7.42578125" style="306" customWidth="1"/>
    <col min="6404" max="6404" width="11" style="306" customWidth="1"/>
    <col min="6405" max="6405" width="11.42578125" style="306" customWidth="1"/>
    <col min="6406" max="6406" width="0.140625" style="306" customWidth="1"/>
    <col min="6407" max="6407" width="16.7109375" style="306" customWidth="1"/>
    <col min="6408" max="6656" width="9.140625" style="306"/>
    <col min="6657" max="6657" width="5" style="306" customWidth="1"/>
    <col min="6658" max="6658" width="37.42578125" style="306" customWidth="1"/>
    <col min="6659" max="6659" width="7.42578125" style="306" customWidth="1"/>
    <col min="6660" max="6660" width="11" style="306" customWidth="1"/>
    <col min="6661" max="6661" width="11.42578125" style="306" customWidth="1"/>
    <col min="6662" max="6662" width="0.140625" style="306" customWidth="1"/>
    <col min="6663" max="6663" width="16.7109375" style="306" customWidth="1"/>
    <col min="6664" max="6912" width="9.140625" style="306"/>
    <col min="6913" max="6913" width="5" style="306" customWidth="1"/>
    <col min="6914" max="6914" width="37.42578125" style="306" customWidth="1"/>
    <col min="6915" max="6915" width="7.42578125" style="306" customWidth="1"/>
    <col min="6916" max="6916" width="11" style="306" customWidth="1"/>
    <col min="6917" max="6917" width="11.42578125" style="306" customWidth="1"/>
    <col min="6918" max="6918" width="0.140625" style="306" customWidth="1"/>
    <col min="6919" max="6919" width="16.7109375" style="306" customWidth="1"/>
    <col min="6920" max="7168" width="9.140625" style="306"/>
    <col min="7169" max="7169" width="5" style="306" customWidth="1"/>
    <col min="7170" max="7170" width="37.42578125" style="306" customWidth="1"/>
    <col min="7171" max="7171" width="7.42578125" style="306" customWidth="1"/>
    <col min="7172" max="7172" width="11" style="306" customWidth="1"/>
    <col min="7173" max="7173" width="11.42578125" style="306" customWidth="1"/>
    <col min="7174" max="7174" width="0.140625" style="306" customWidth="1"/>
    <col min="7175" max="7175" width="16.7109375" style="306" customWidth="1"/>
    <col min="7176" max="7424" width="9.140625" style="306"/>
    <col min="7425" max="7425" width="5" style="306" customWidth="1"/>
    <col min="7426" max="7426" width="37.42578125" style="306" customWidth="1"/>
    <col min="7427" max="7427" width="7.42578125" style="306" customWidth="1"/>
    <col min="7428" max="7428" width="11" style="306" customWidth="1"/>
    <col min="7429" max="7429" width="11.42578125" style="306" customWidth="1"/>
    <col min="7430" max="7430" width="0.140625" style="306" customWidth="1"/>
    <col min="7431" max="7431" width="16.7109375" style="306" customWidth="1"/>
    <col min="7432" max="7680" width="9.140625" style="306"/>
    <col min="7681" max="7681" width="5" style="306" customWidth="1"/>
    <col min="7682" max="7682" width="37.42578125" style="306" customWidth="1"/>
    <col min="7683" max="7683" width="7.42578125" style="306" customWidth="1"/>
    <col min="7684" max="7684" width="11" style="306" customWidth="1"/>
    <col min="7685" max="7685" width="11.42578125" style="306" customWidth="1"/>
    <col min="7686" max="7686" width="0.140625" style="306" customWidth="1"/>
    <col min="7687" max="7687" width="16.7109375" style="306" customWidth="1"/>
    <col min="7688" max="7936" width="9.140625" style="306"/>
    <col min="7937" max="7937" width="5" style="306" customWidth="1"/>
    <col min="7938" max="7938" width="37.42578125" style="306" customWidth="1"/>
    <col min="7939" max="7939" width="7.42578125" style="306" customWidth="1"/>
    <col min="7940" max="7940" width="11" style="306" customWidth="1"/>
    <col min="7941" max="7941" width="11.42578125" style="306" customWidth="1"/>
    <col min="7942" max="7942" width="0.140625" style="306" customWidth="1"/>
    <col min="7943" max="7943" width="16.7109375" style="306" customWidth="1"/>
    <col min="7944" max="8192" width="9.140625" style="306"/>
    <col min="8193" max="8193" width="5" style="306" customWidth="1"/>
    <col min="8194" max="8194" width="37.42578125" style="306" customWidth="1"/>
    <col min="8195" max="8195" width="7.42578125" style="306" customWidth="1"/>
    <col min="8196" max="8196" width="11" style="306" customWidth="1"/>
    <col min="8197" max="8197" width="11.42578125" style="306" customWidth="1"/>
    <col min="8198" max="8198" width="0.140625" style="306" customWidth="1"/>
    <col min="8199" max="8199" width="16.7109375" style="306" customWidth="1"/>
    <col min="8200" max="8448" width="9.140625" style="306"/>
    <col min="8449" max="8449" width="5" style="306" customWidth="1"/>
    <col min="8450" max="8450" width="37.42578125" style="306" customWidth="1"/>
    <col min="8451" max="8451" width="7.42578125" style="306" customWidth="1"/>
    <col min="8452" max="8452" width="11" style="306" customWidth="1"/>
    <col min="8453" max="8453" width="11.42578125" style="306" customWidth="1"/>
    <col min="8454" max="8454" width="0.140625" style="306" customWidth="1"/>
    <col min="8455" max="8455" width="16.7109375" style="306" customWidth="1"/>
    <col min="8456" max="8704" width="9.140625" style="306"/>
    <col min="8705" max="8705" width="5" style="306" customWidth="1"/>
    <col min="8706" max="8706" width="37.42578125" style="306" customWidth="1"/>
    <col min="8707" max="8707" width="7.42578125" style="306" customWidth="1"/>
    <col min="8708" max="8708" width="11" style="306" customWidth="1"/>
    <col min="8709" max="8709" width="11.42578125" style="306" customWidth="1"/>
    <col min="8710" max="8710" width="0.140625" style="306" customWidth="1"/>
    <col min="8711" max="8711" width="16.7109375" style="306" customWidth="1"/>
    <col min="8712" max="8960" width="9.140625" style="306"/>
    <col min="8961" max="8961" width="5" style="306" customWidth="1"/>
    <col min="8962" max="8962" width="37.42578125" style="306" customWidth="1"/>
    <col min="8963" max="8963" width="7.42578125" style="306" customWidth="1"/>
    <col min="8964" max="8964" width="11" style="306" customWidth="1"/>
    <col min="8965" max="8965" width="11.42578125" style="306" customWidth="1"/>
    <col min="8966" max="8966" width="0.140625" style="306" customWidth="1"/>
    <col min="8967" max="8967" width="16.7109375" style="306" customWidth="1"/>
    <col min="8968" max="9216" width="9.140625" style="306"/>
    <col min="9217" max="9217" width="5" style="306" customWidth="1"/>
    <col min="9218" max="9218" width="37.42578125" style="306" customWidth="1"/>
    <col min="9219" max="9219" width="7.42578125" style="306" customWidth="1"/>
    <col min="9220" max="9220" width="11" style="306" customWidth="1"/>
    <col min="9221" max="9221" width="11.42578125" style="306" customWidth="1"/>
    <col min="9222" max="9222" width="0.140625" style="306" customWidth="1"/>
    <col min="9223" max="9223" width="16.7109375" style="306" customWidth="1"/>
    <col min="9224" max="9472" width="9.140625" style="306"/>
    <col min="9473" max="9473" width="5" style="306" customWidth="1"/>
    <col min="9474" max="9474" width="37.42578125" style="306" customWidth="1"/>
    <col min="9475" max="9475" width="7.42578125" style="306" customWidth="1"/>
    <col min="9476" max="9476" width="11" style="306" customWidth="1"/>
    <col min="9477" max="9477" width="11.42578125" style="306" customWidth="1"/>
    <col min="9478" max="9478" width="0.140625" style="306" customWidth="1"/>
    <col min="9479" max="9479" width="16.7109375" style="306" customWidth="1"/>
    <col min="9480" max="9728" width="9.140625" style="306"/>
    <col min="9729" max="9729" width="5" style="306" customWidth="1"/>
    <col min="9730" max="9730" width="37.42578125" style="306" customWidth="1"/>
    <col min="9731" max="9731" width="7.42578125" style="306" customWidth="1"/>
    <col min="9732" max="9732" width="11" style="306" customWidth="1"/>
    <col min="9733" max="9733" width="11.42578125" style="306" customWidth="1"/>
    <col min="9734" max="9734" width="0.140625" style="306" customWidth="1"/>
    <col min="9735" max="9735" width="16.7109375" style="306" customWidth="1"/>
    <col min="9736" max="9984" width="9.140625" style="306"/>
    <col min="9985" max="9985" width="5" style="306" customWidth="1"/>
    <col min="9986" max="9986" width="37.42578125" style="306" customWidth="1"/>
    <col min="9987" max="9987" width="7.42578125" style="306" customWidth="1"/>
    <col min="9988" max="9988" width="11" style="306" customWidth="1"/>
    <col min="9989" max="9989" width="11.42578125" style="306" customWidth="1"/>
    <col min="9990" max="9990" width="0.140625" style="306" customWidth="1"/>
    <col min="9991" max="9991" width="16.7109375" style="306" customWidth="1"/>
    <col min="9992" max="10240" width="9.140625" style="306"/>
    <col min="10241" max="10241" width="5" style="306" customWidth="1"/>
    <col min="10242" max="10242" width="37.42578125" style="306" customWidth="1"/>
    <col min="10243" max="10243" width="7.42578125" style="306" customWidth="1"/>
    <col min="10244" max="10244" width="11" style="306" customWidth="1"/>
    <col min="10245" max="10245" width="11.42578125" style="306" customWidth="1"/>
    <col min="10246" max="10246" width="0.140625" style="306" customWidth="1"/>
    <col min="10247" max="10247" width="16.7109375" style="306" customWidth="1"/>
    <col min="10248" max="10496" width="9.140625" style="306"/>
    <col min="10497" max="10497" width="5" style="306" customWidth="1"/>
    <col min="10498" max="10498" width="37.42578125" style="306" customWidth="1"/>
    <col min="10499" max="10499" width="7.42578125" style="306" customWidth="1"/>
    <col min="10500" max="10500" width="11" style="306" customWidth="1"/>
    <col min="10501" max="10501" width="11.42578125" style="306" customWidth="1"/>
    <col min="10502" max="10502" width="0.140625" style="306" customWidth="1"/>
    <col min="10503" max="10503" width="16.7109375" style="306" customWidth="1"/>
    <col min="10504" max="10752" width="9.140625" style="306"/>
    <col min="10753" max="10753" width="5" style="306" customWidth="1"/>
    <col min="10754" max="10754" width="37.42578125" style="306" customWidth="1"/>
    <col min="10755" max="10755" width="7.42578125" style="306" customWidth="1"/>
    <col min="10756" max="10756" width="11" style="306" customWidth="1"/>
    <col min="10757" max="10757" width="11.42578125" style="306" customWidth="1"/>
    <col min="10758" max="10758" width="0.140625" style="306" customWidth="1"/>
    <col min="10759" max="10759" width="16.7109375" style="306" customWidth="1"/>
    <col min="10760" max="11008" width="9.140625" style="306"/>
    <col min="11009" max="11009" width="5" style="306" customWidth="1"/>
    <col min="11010" max="11010" width="37.42578125" style="306" customWidth="1"/>
    <col min="11011" max="11011" width="7.42578125" style="306" customWidth="1"/>
    <col min="11012" max="11012" width="11" style="306" customWidth="1"/>
    <col min="11013" max="11013" width="11.42578125" style="306" customWidth="1"/>
    <col min="11014" max="11014" width="0.140625" style="306" customWidth="1"/>
    <col min="11015" max="11015" width="16.7109375" style="306" customWidth="1"/>
    <col min="11016" max="11264" width="9.140625" style="306"/>
    <col min="11265" max="11265" width="5" style="306" customWidth="1"/>
    <col min="11266" max="11266" width="37.42578125" style="306" customWidth="1"/>
    <col min="11267" max="11267" width="7.42578125" style="306" customWidth="1"/>
    <col min="11268" max="11268" width="11" style="306" customWidth="1"/>
    <col min="11269" max="11269" width="11.42578125" style="306" customWidth="1"/>
    <col min="11270" max="11270" width="0.140625" style="306" customWidth="1"/>
    <col min="11271" max="11271" width="16.7109375" style="306" customWidth="1"/>
    <col min="11272" max="11520" width="9.140625" style="306"/>
    <col min="11521" max="11521" width="5" style="306" customWidth="1"/>
    <col min="11522" max="11522" width="37.42578125" style="306" customWidth="1"/>
    <col min="11523" max="11523" width="7.42578125" style="306" customWidth="1"/>
    <col min="11524" max="11524" width="11" style="306" customWidth="1"/>
    <col min="11525" max="11525" width="11.42578125" style="306" customWidth="1"/>
    <col min="11526" max="11526" width="0.140625" style="306" customWidth="1"/>
    <col min="11527" max="11527" width="16.7109375" style="306" customWidth="1"/>
    <col min="11528" max="11776" width="9.140625" style="306"/>
    <col min="11777" max="11777" width="5" style="306" customWidth="1"/>
    <col min="11778" max="11778" width="37.42578125" style="306" customWidth="1"/>
    <col min="11779" max="11779" width="7.42578125" style="306" customWidth="1"/>
    <col min="11780" max="11780" width="11" style="306" customWidth="1"/>
    <col min="11781" max="11781" width="11.42578125" style="306" customWidth="1"/>
    <col min="11782" max="11782" width="0.140625" style="306" customWidth="1"/>
    <col min="11783" max="11783" width="16.7109375" style="306" customWidth="1"/>
    <col min="11784" max="12032" width="9.140625" style="306"/>
    <col min="12033" max="12033" width="5" style="306" customWidth="1"/>
    <col min="12034" max="12034" width="37.42578125" style="306" customWidth="1"/>
    <col min="12035" max="12035" width="7.42578125" style="306" customWidth="1"/>
    <col min="12036" max="12036" width="11" style="306" customWidth="1"/>
    <col min="12037" max="12037" width="11.42578125" style="306" customWidth="1"/>
    <col min="12038" max="12038" width="0.140625" style="306" customWidth="1"/>
    <col min="12039" max="12039" width="16.7109375" style="306" customWidth="1"/>
    <col min="12040" max="12288" width="9.140625" style="306"/>
    <col min="12289" max="12289" width="5" style="306" customWidth="1"/>
    <col min="12290" max="12290" width="37.42578125" style="306" customWidth="1"/>
    <col min="12291" max="12291" width="7.42578125" style="306" customWidth="1"/>
    <col min="12292" max="12292" width="11" style="306" customWidth="1"/>
    <col min="12293" max="12293" width="11.42578125" style="306" customWidth="1"/>
    <col min="12294" max="12294" width="0.140625" style="306" customWidth="1"/>
    <col min="12295" max="12295" width="16.7109375" style="306" customWidth="1"/>
    <col min="12296" max="12544" width="9.140625" style="306"/>
    <col min="12545" max="12545" width="5" style="306" customWidth="1"/>
    <col min="12546" max="12546" width="37.42578125" style="306" customWidth="1"/>
    <col min="12547" max="12547" width="7.42578125" style="306" customWidth="1"/>
    <col min="12548" max="12548" width="11" style="306" customWidth="1"/>
    <col min="12549" max="12549" width="11.42578125" style="306" customWidth="1"/>
    <col min="12550" max="12550" width="0.140625" style="306" customWidth="1"/>
    <col min="12551" max="12551" width="16.7109375" style="306" customWidth="1"/>
    <col min="12552" max="12800" width="9.140625" style="306"/>
    <col min="12801" max="12801" width="5" style="306" customWidth="1"/>
    <col min="12802" max="12802" width="37.42578125" style="306" customWidth="1"/>
    <col min="12803" max="12803" width="7.42578125" style="306" customWidth="1"/>
    <col min="12804" max="12804" width="11" style="306" customWidth="1"/>
    <col min="12805" max="12805" width="11.42578125" style="306" customWidth="1"/>
    <col min="12806" max="12806" width="0.140625" style="306" customWidth="1"/>
    <col min="12807" max="12807" width="16.7109375" style="306" customWidth="1"/>
    <col min="12808" max="13056" width="9.140625" style="306"/>
    <col min="13057" max="13057" width="5" style="306" customWidth="1"/>
    <col min="13058" max="13058" width="37.42578125" style="306" customWidth="1"/>
    <col min="13059" max="13059" width="7.42578125" style="306" customWidth="1"/>
    <col min="13060" max="13060" width="11" style="306" customWidth="1"/>
    <col min="13061" max="13061" width="11.42578125" style="306" customWidth="1"/>
    <col min="13062" max="13062" width="0.140625" style="306" customWidth="1"/>
    <col min="13063" max="13063" width="16.7109375" style="306" customWidth="1"/>
    <col min="13064" max="13312" width="9.140625" style="306"/>
    <col min="13313" max="13313" width="5" style="306" customWidth="1"/>
    <col min="13314" max="13314" width="37.42578125" style="306" customWidth="1"/>
    <col min="13315" max="13315" width="7.42578125" style="306" customWidth="1"/>
    <col min="13316" max="13316" width="11" style="306" customWidth="1"/>
    <col min="13317" max="13317" width="11.42578125" style="306" customWidth="1"/>
    <col min="13318" max="13318" width="0.140625" style="306" customWidth="1"/>
    <col min="13319" max="13319" width="16.7109375" style="306" customWidth="1"/>
    <col min="13320" max="13568" width="9.140625" style="306"/>
    <col min="13569" max="13569" width="5" style="306" customWidth="1"/>
    <col min="13570" max="13570" width="37.42578125" style="306" customWidth="1"/>
    <col min="13571" max="13571" width="7.42578125" style="306" customWidth="1"/>
    <col min="13572" max="13572" width="11" style="306" customWidth="1"/>
    <col min="13573" max="13573" width="11.42578125" style="306" customWidth="1"/>
    <col min="13574" max="13574" width="0.140625" style="306" customWidth="1"/>
    <col min="13575" max="13575" width="16.7109375" style="306" customWidth="1"/>
    <col min="13576" max="13824" width="9.140625" style="306"/>
    <col min="13825" max="13825" width="5" style="306" customWidth="1"/>
    <col min="13826" max="13826" width="37.42578125" style="306" customWidth="1"/>
    <col min="13827" max="13827" width="7.42578125" style="306" customWidth="1"/>
    <col min="13828" max="13828" width="11" style="306" customWidth="1"/>
    <col min="13829" max="13829" width="11.42578125" style="306" customWidth="1"/>
    <col min="13830" max="13830" width="0.140625" style="306" customWidth="1"/>
    <col min="13831" max="13831" width="16.7109375" style="306" customWidth="1"/>
    <col min="13832" max="14080" width="9.140625" style="306"/>
    <col min="14081" max="14081" width="5" style="306" customWidth="1"/>
    <col min="14082" max="14082" width="37.42578125" style="306" customWidth="1"/>
    <col min="14083" max="14083" width="7.42578125" style="306" customWidth="1"/>
    <col min="14084" max="14084" width="11" style="306" customWidth="1"/>
    <col min="14085" max="14085" width="11.42578125" style="306" customWidth="1"/>
    <col min="14086" max="14086" width="0.140625" style="306" customWidth="1"/>
    <col min="14087" max="14087" width="16.7109375" style="306" customWidth="1"/>
    <col min="14088" max="14336" width="9.140625" style="306"/>
    <col min="14337" max="14337" width="5" style="306" customWidth="1"/>
    <col min="14338" max="14338" width="37.42578125" style="306" customWidth="1"/>
    <col min="14339" max="14339" width="7.42578125" style="306" customWidth="1"/>
    <col min="14340" max="14340" width="11" style="306" customWidth="1"/>
    <col min="14341" max="14341" width="11.42578125" style="306" customWidth="1"/>
    <col min="14342" max="14342" width="0.140625" style="306" customWidth="1"/>
    <col min="14343" max="14343" width="16.7109375" style="306" customWidth="1"/>
    <col min="14344" max="14592" width="9.140625" style="306"/>
    <col min="14593" max="14593" width="5" style="306" customWidth="1"/>
    <col min="14594" max="14594" width="37.42578125" style="306" customWidth="1"/>
    <col min="14595" max="14595" width="7.42578125" style="306" customWidth="1"/>
    <col min="14596" max="14596" width="11" style="306" customWidth="1"/>
    <col min="14597" max="14597" width="11.42578125" style="306" customWidth="1"/>
    <col min="14598" max="14598" width="0.140625" style="306" customWidth="1"/>
    <col min="14599" max="14599" width="16.7109375" style="306" customWidth="1"/>
    <col min="14600" max="14848" width="9.140625" style="306"/>
    <col min="14849" max="14849" width="5" style="306" customWidth="1"/>
    <col min="14850" max="14850" width="37.42578125" style="306" customWidth="1"/>
    <col min="14851" max="14851" width="7.42578125" style="306" customWidth="1"/>
    <col min="14852" max="14852" width="11" style="306" customWidth="1"/>
    <col min="14853" max="14853" width="11.42578125" style="306" customWidth="1"/>
    <col min="14854" max="14854" width="0.140625" style="306" customWidth="1"/>
    <col min="14855" max="14855" width="16.7109375" style="306" customWidth="1"/>
    <col min="14856" max="15104" width="9.140625" style="306"/>
    <col min="15105" max="15105" width="5" style="306" customWidth="1"/>
    <col min="15106" max="15106" width="37.42578125" style="306" customWidth="1"/>
    <col min="15107" max="15107" width="7.42578125" style="306" customWidth="1"/>
    <col min="15108" max="15108" width="11" style="306" customWidth="1"/>
    <col min="15109" max="15109" width="11.42578125" style="306" customWidth="1"/>
    <col min="15110" max="15110" width="0.140625" style="306" customWidth="1"/>
    <col min="15111" max="15111" width="16.7109375" style="306" customWidth="1"/>
    <col min="15112" max="15360" width="9.140625" style="306"/>
    <col min="15361" max="15361" width="5" style="306" customWidth="1"/>
    <col min="15362" max="15362" width="37.42578125" style="306" customWidth="1"/>
    <col min="15363" max="15363" width="7.42578125" style="306" customWidth="1"/>
    <col min="15364" max="15364" width="11" style="306" customWidth="1"/>
    <col min="15365" max="15365" width="11.42578125" style="306" customWidth="1"/>
    <col min="15366" max="15366" width="0.140625" style="306" customWidth="1"/>
    <col min="15367" max="15367" width="16.7109375" style="306" customWidth="1"/>
    <col min="15368" max="15616" width="9.140625" style="306"/>
    <col min="15617" max="15617" width="5" style="306" customWidth="1"/>
    <col min="15618" max="15618" width="37.42578125" style="306" customWidth="1"/>
    <col min="15619" max="15619" width="7.42578125" style="306" customWidth="1"/>
    <col min="15620" max="15620" width="11" style="306" customWidth="1"/>
    <col min="15621" max="15621" width="11.42578125" style="306" customWidth="1"/>
    <col min="15622" max="15622" width="0.140625" style="306" customWidth="1"/>
    <col min="15623" max="15623" width="16.7109375" style="306" customWidth="1"/>
    <col min="15624" max="15872" width="9.140625" style="306"/>
    <col min="15873" max="15873" width="5" style="306" customWidth="1"/>
    <col min="15874" max="15874" width="37.42578125" style="306" customWidth="1"/>
    <col min="15875" max="15875" width="7.42578125" style="306" customWidth="1"/>
    <col min="15876" max="15876" width="11" style="306" customWidth="1"/>
    <col min="15877" max="15877" width="11.42578125" style="306" customWidth="1"/>
    <col min="15878" max="15878" width="0.140625" style="306" customWidth="1"/>
    <col min="15879" max="15879" width="16.7109375" style="306" customWidth="1"/>
    <col min="15880" max="16128" width="9.140625" style="306"/>
    <col min="16129" max="16129" width="5" style="306" customWidth="1"/>
    <col min="16130" max="16130" width="37.42578125" style="306" customWidth="1"/>
    <col min="16131" max="16131" width="7.42578125" style="306" customWidth="1"/>
    <col min="16132" max="16132" width="11" style="306" customWidth="1"/>
    <col min="16133" max="16133" width="11.42578125" style="306" customWidth="1"/>
    <col min="16134" max="16134" width="0.140625" style="306" customWidth="1"/>
    <col min="16135" max="16135" width="16.7109375" style="306" customWidth="1"/>
    <col min="16136" max="16384" width="9.140625" style="306"/>
  </cols>
  <sheetData>
    <row r="1" spans="1:8" ht="25.5" x14ac:dyDescent="0.2">
      <c r="A1" s="303" t="s">
        <v>68</v>
      </c>
      <c r="B1" s="304" t="s">
        <v>69</v>
      </c>
      <c r="C1" s="304" t="s">
        <v>70</v>
      </c>
      <c r="D1" s="305" t="s">
        <v>71</v>
      </c>
      <c r="E1" s="304" t="s">
        <v>72</v>
      </c>
      <c r="F1" s="304"/>
      <c r="G1" s="304" t="s">
        <v>73</v>
      </c>
    </row>
    <row r="2" spans="1:8" ht="5.25" customHeight="1" x14ac:dyDescent="0.2">
      <c r="A2" s="307"/>
      <c r="B2" s="308"/>
      <c r="C2" s="309"/>
      <c r="D2" s="310"/>
      <c r="E2" s="311"/>
      <c r="F2" s="312"/>
      <c r="G2" s="312"/>
    </row>
    <row r="3" spans="1:8" ht="45" x14ac:dyDescent="0.2">
      <c r="A3" s="313"/>
      <c r="B3" s="314" t="s">
        <v>74</v>
      </c>
      <c r="C3" s="315"/>
      <c r="D3" s="316"/>
      <c r="E3" s="317"/>
      <c r="F3" s="312"/>
      <c r="G3" s="312"/>
    </row>
    <row r="4" spans="1:8" ht="12.75" customHeight="1" x14ac:dyDescent="0.2">
      <c r="A4" s="318"/>
      <c r="B4" s="319"/>
      <c r="D4" s="321"/>
      <c r="E4" s="322"/>
      <c r="F4" s="323"/>
      <c r="G4" s="323"/>
    </row>
    <row r="5" spans="1:8" ht="30" x14ac:dyDescent="0.25">
      <c r="A5" s="318"/>
      <c r="B5" s="314" t="s">
        <v>75</v>
      </c>
      <c r="C5" s="324"/>
      <c r="D5" s="325"/>
      <c r="E5" s="325"/>
      <c r="F5" s="323"/>
      <c r="G5" s="326"/>
    </row>
    <row r="6" spans="1:8" ht="13.5" customHeight="1" x14ac:dyDescent="0.25">
      <c r="A6" s="327"/>
      <c r="B6" s="328"/>
      <c r="C6" s="324"/>
      <c r="D6" s="325"/>
      <c r="E6" s="325"/>
      <c r="F6" s="323"/>
      <c r="G6" s="326" t="str">
        <f>IF(E6=0,"",PRODUCT(D6:E6))</f>
        <v/>
      </c>
    </row>
    <row r="7" spans="1:8" ht="41.25" customHeight="1" x14ac:dyDescent="0.25">
      <c r="A7" s="327">
        <f>MAX($A$1:A6)+1</f>
        <v>1</v>
      </c>
      <c r="B7" s="329" t="s">
        <v>76</v>
      </c>
      <c r="C7" s="324"/>
      <c r="D7" s="325"/>
      <c r="E7" s="330"/>
      <c r="F7" s="323"/>
      <c r="G7" s="326"/>
      <c r="H7" s="323"/>
    </row>
    <row r="8" spans="1:8" ht="15" customHeight="1" x14ac:dyDescent="0.25">
      <c r="A8" s="331"/>
      <c r="B8" s="332"/>
      <c r="C8" s="324"/>
      <c r="D8" s="325"/>
      <c r="E8" s="330"/>
      <c r="F8" s="323"/>
      <c r="G8" s="326"/>
      <c r="H8" s="323"/>
    </row>
    <row r="9" spans="1:8" ht="13.5" customHeight="1" x14ac:dyDescent="0.25">
      <c r="A9" s="327"/>
      <c r="B9" s="333" t="s">
        <v>220</v>
      </c>
      <c r="C9" s="324" t="s">
        <v>19</v>
      </c>
      <c r="D9" s="325">
        <v>1</v>
      </c>
      <c r="E9" s="325"/>
      <c r="F9" s="323"/>
      <c r="G9" s="326">
        <f>E9*D9</f>
        <v>0</v>
      </c>
    </row>
    <row r="10" spans="1:8" ht="13.5" customHeight="1" x14ac:dyDescent="0.25">
      <c r="A10" s="327"/>
      <c r="B10" s="334" t="s">
        <v>221</v>
      </c>
      <c r="C10" s="324" t="s">
        <v>19</v>
      </c>
      <c r="D10" s="325">
        <v>1</v>
      </c>
      <c r="E10" s="325"/>
      <c r="F10" s="323"/>
      <c r="G10" s="326">
        <f>E10*D10</f>
        <v>0</v>
      </c>
    </row>
    <row r="11" spans="1:8" ht="13.5" customHeight="1" x14ac:dyDescent="0.25">
      <c r="A11" s="327"/>
      <c r="B11" s="333" t="s">
        <v>77</v>
      </c>
      <c r="C11" s="324" t="s">
        <v>19</v>
      </c>
      <c r="D11" s="325">
        <v>2</v>
      </c>
      <c r="E11" s="325"/>
      <c r="F11" s="323"/>
      <c r="G11" s="326">
        <f>E11*D11</f>
        <v>0</v>
      </c>
    </row>
    <row r="12" spans="1:8" ht="24.75" customHeight="1" x14ac:dyDescent="0.25">
      <c r="A12" s="327"/>
      <c r="B12" s="328" t="s">
        <v>78</v>
      </c>
      <c r="C12" s="324" t="s">
        <v>19</v>
      </c>
      <c r="D12" s="325">
        <v>1</v>
      </c>
      <c r="E12" s="325"/>
      <c r="F12" s="323"/>
      <c r="G12" s="326">
        <f>E12*D12</f>
        <v>0</v>
      </c>
    </row>
    <row r="13" spans="1:8" ht="27.75" customHeight="1" x14ac:dyDescent="0.25">
      <c r="A13" s="327"/>
      <c r="B13" s="328" t="s">
        <v>79</v>
      </c>
      <c r="C13" s="324" t="s">
        <v>19</v>
      </c>
      <c r="D13" s="325">
        <v>1</v>
      </c>
      <c r="E13" s="325"/>
      <c r="F13" s="323"/>
      <c r="G13" s="326">
        <f>E13*D13</f>
        <v>0</v>
      </c>
    </row>
    <row r="14" spans="1:8" ht="13.5" customHeight="1" x14ac:dyDescent="0.25">
      <c r="A14" s="327"/>
      <c r="B14" s="328"/>
      <c r="C14" s="324"/>
      <c r="D14" s="325"/>
      <c r="E14" s="325"/>
      <c r="F14" s="323"/>
      <c r="G14" s="326" t="str">
        <f>IF(E14=0,"",PRODUCT(D14:E14))</f>
        <v/>
      </c>
    </row>
    <row r="15" spans="1:8" ht="41.25" customHeight="1" x14ac:dyDescent="0.25">
      <c r="A15" s="327">
        <f>MAX($A$1:A14)+1</f>
        <v>2</v>
      </c>
      <c r="B15" s="329" t="s">
        <v>222</v>
      </c>
      <c r="C15" s="324"/>
      <c r="D15" s="325"/>
      <c r="E15" s="330"/>
      <c r="F15" s="323"/>
      <c r="G15" s="326"/>
      <c r="H15" s="323"/>
    </row>
    <row r="16" spans="1:8" ht="15" customHeight="1" x14ac:dyDescent="0.25">
      <c r="A16" s="331"/>
      <c r="B16" s="332"/>
      <c r="C16" s="324"/>
      <c r="D16" s="325"/>
      <c r="E16" s="330"/>
      <c r="F16" s="323"/>
      <c r="G16" s="326"/>
      <c r="H16" s="323"/>
    </row>
    <row r="17" spans="1:8" ht="13.5" customHeight="1" x14ac:dyDescent="0.25">
      <c r="A17" s="327"/>
      <c r="B17" s="334" t="s">
        <v>80</v>
      </c>
      <c r="C17" s="324" t="s">
        <v>19</v>
      </c>
      <c r="D17" s="325">
        <v>1</v>
      </c>
      <c r="E17" s="325"/>
      <c r="F17" s="323"/>
      <c r="G17" s="326">
        <f>E17*D17</f>
        <v>0</v>
      </c>
    </row>
    <row r="18" spans="1:8" ht="13.5" customHeight="1" x14ac:dyDescent="0.25">
      <c r="A18" s="327"/>
      <c r="B18" s="334" t="s">
        <v>81</v>
      </c>
      <c r="C18" s="324" t="s">
        <v>19</v>
      </c>
      <c r="D18" s="325">
        <v>1</v>
      </c>
      <c r="E18" s="325"/>
      <c r="F18" s="323"/>
      <c r="G18" s="326">
        <f>E18*D18</f>
        <v>0</v>
      </c>
    </row>
    <row r="19" spans="1:8" ht="13.5" customHeight="1" x14ac:dyDescent="0.25">
      <c r="A19" s="327"/>
      <c r="B19" s="333" t="s">
        <v>223</v>
      </c>
      <c r="C19" s="324" t="s">
        <v>19</v>
      </c>
      <c r="D19" s="325">
        <v>1</v>
      </c>
      <c r="E19" s="325"/>
      <c r="F19" s="323"/>
      <c r="G19" s="326">
        <f>E19*D19</f>
        <v>0</v>
      </c>
    </row>
    <row r="20" spans="1:8" ht="24.75" customHeight="1" x14ac:dyDescent="0.25">
      <c r="A20" s="327"/>
      <c r="B20" s="328" t="s">
        <v>78</v>
      </c>
      <c r="C20" s="324" t="s">
        <v>19</v>
      </c>
      <c r="D20" s="325">
        <v>1</v>
      </c>
      <c r="E20" s="325"/>
      <c r="F20" s="323"/>
      <c r="G20" s="326">
        <f>E20*D20</f>
        <v>0</v>
      </c>
    </row>
    <row r="21" spans="1:8" ht="27.75" customHeight="1" x14ac:dyDescent="0.25">
      <c r="A21" s="327"/>
      <c r="B21" s="328" t="s">
        <v>79</v>
      </c>
      <c r="C21" s="324" t="s">
        <v>19</v>
      </c>
      <c r="D21" s="325">
        <v>1</v>
      </c>
      <c r="E21" s="325"/>
      <c r="F21" s="323"/>
      <c r="G21" s="326">
        <f>E21*D21</f>
        <v>0</v>
      </c>
    </row>
    <row r="22" spans="1:8" ht="15.75" customHeight="1" x14ac:dyDescent="0.25">
      <c r="A22" s="327"/>
      <c r="B22" s="328"/>
      <c r="C22" s="324"/>
      <c r="D22" s="325"/>
      <c r="E22" s="330"/>
      <c r="F22" s="323"/>
      <c r="G22" s="326"/>
    </row>
    <row r="23" spans="1:8" s="342" customFormat="1" ht="66" customHeight="1" x14ac:dyDescent="0.25">
      <c r="A23" s="335">
        <v>3</v>
      </c>
      <c r="B23" s="336" t="s">
        <v>82</v>
      </c>
      <c r="C23" s="337"/>
      <c r="D23" s="338"/>
      <c r="E23" s="339"/>
      <c r="F23" s="340"/>
      <c r="G23" s="341" t="str">
        <f>IF(E23=0,"",PRODUCT(D23:E23))</f>
        <v/>
      </c>
    </row>
    <row r="24" spans="1:8" s="342" customFormat="1" ht="12.75" customHeight="1" x14ac:dyDescent="0.25">
      <c r="A24" s="335"/>
      <c r="B24" s="343"/>
      <c r="C24" s="337"/>
      <c r="D24" s="338"/>
      <c r="E24" s="339"/>
      <c r="F24" s="340"/>
      <c r="G24" s="341" t="str">
        <f>IF(E24=0,"",PRODUCT(D24:E24))</f>
        <v/>
      </c>
    </row>
    <row r="25" spans="1:8" s="342" customFormat="1" ht="13.5" customHeight="1" x14ac:dyDescent="0.25">
      <c r="A25" s="169"/>
      <c r="B25" s="170" t="s">
        <v>83</v>
      </c>
      <c r="C25" s="171" t="s">
        <v>29</v>
      </c>
      <c r="D25" s="172">
        <v>50</v>
      </c>
      <c r="E25" s="173"/>
      <c r="F25" s="174"/>
      <c r="G25" s="326">
        <f>E25*D25</f>
        <v>0</v>
      </c>
      <c r="H25" s="175"/>
    </row>
    <row r="26" spans="1:8" s="342" customFormat="1" ht="13.5" customHeight="1" x14ac:dyDescent="0.25">
      <c r="A26" s="169"/>
      <c r="B26" s="170" t="s">
        <v>84</v>
      </c>
      <c r="C26" s="171" t="s">
        <v>29</v>
      </c>
      <c r="D26" s="172">
        <v>60</v>
      </c>
      <c r="E26" s="173"/>
      <c r="F26" s="174"/>
      <c r="G26" s="326">
        <f>E26*D26</f>
        <v>0</v>
      </c>
      <c r="H26" s="175"/>
    </row>
    <row r="27" spans="1:8" s="342" customFormat="1" ht="15" x14ac:dyDescent="0.25">
      <c r="A27" s="335"/>
      <c r="B27" s="342" t="s">
        <v>85</v>
      </c>
      <c r="C27" s="337" t="s">
        <v>29</v>
      </c>
      <c r="D27" s="338">
        <v>50</v>
      </c>
      <c r="E27" s="339"/>
      <c r="F27" s="340"/>
      <c r="G27" s="326">
        <f>E27*D27</f>
        <v>0</v>
      </c>
    </row>
    <row r="28" spans="1:8" s="342" customFormat="1" ht="12.75" customHeight="1" x14ac:dyDescent="0.25">
      <c r="A28" s="335"/>
      <c r="B28" s="343"/>
      <c r="C28" s="337"/>
      <c r="D28" s="338"/>
      <c r="E28" s="339"/>
      <c r="F28" s="340"/>
      <c r="G28" s="341" t="str">
        <f>IF(E28=0,"",PRODUCT(D28:E28))</f>
        <v/>
      </c>
    </row>
    <row r="29" spans="1:8" ht="79.5" customHeight="1" x14ac:dyDescent="0.25">
      <c r="A29" s="327">
        <v>4</v>
      </c>
      <c r="B29" s="319" t="s">
        <v>86</v>
      </c>
      <c r="C29" s="324"/>
      <c r="D29" s="325"/>
      <c r="E29" s="325"/>
      <c r="F29" s="323"/>
      <c r="G29" s="326" t="str">
        <f>IF(E29=0,"",PRODUCT(D29:E29))</f>
        <v/>
      </c>
      <c r="H29" s="323"/>
    </row>
    <row r="30" spans="1:8" ht="15" x14ac:dyDescent="0.25">
      <c r="A30" s="331"/>
      <c r="B30" s="334"/>
      <c r="C30" s="324"/>
      <c r="D30" s="325"/>
      <c r="E30" s="325"/>
      <c r="F30" s="323"/>
      <c r="G30" s="326" t="str">
        <f>IF(E30=0,"",PRODUCT(D30:E30))</f>
        <v/>
      </c>
      <c r="H30" s="323"/>
    </row>
    <row r="31" spans="1:8" ht="15" x14ac:dyDescent="0.25">
      <c r="A31" s="331"/>
      <c r="B31" s="334" t="s">
        <v>87</v>
      </c>
      <c r="C31" s="324" t="s">
        <v>29</v>
      </c>
      <c r="D31" s="325">
        <v>50</v>
      </c>
      <c r="E31" s="325"/>
      <c r="F31" s="323"/>
      <c r="G31" s="326">
        <f>E31*D31</f>
        <v>0</v>
      </c>
      <c r="H31" s="323"/>
    </row>
    <row r="33" spans="1:8" ht="93" customHeight="1" x14ac:dyDescent="0.25">
      <c r="A33" s="327">
        <v>5</v>
      </c>
      <c r="B33" s="319" t="s">
        <v>88</v>
      </c>
      <c r="C33" s="324"/>
      <c r="D33" s="325"/>
      <c r="E33" s="325"/>
      <c r="F33" s="323"/>
      <c r="G33" s="326" t="str">
        <f>IF(E33=0,"",PRODUCT(D33:E33))</f>
        <v/>
      </c>
      <c r="H33" s="323"/>
    </row>
    <row r="34" spans="1:8" ht="15" x14ac:dyDescent="0.25">
      <c r="A34" s="331"/>
      <c r="B34" s="334"/>
      <c r="C34" s="324"/>
      <c r="D34" s="325"/>
      <c r="E34" s="325"/>
      <c r="F34" s="323"/>
      <c r="G34" s="326" t="str">
        <f>IF(E34=0,"",PRODUCT(D34:E34))</f>
        <v/>
      </c>
      <c r="H34" s="323"/>
    </row>
    <row r="35" spans="1:8" ht="15" x14ac:dyDescent="0.25">
      <c r="A35" s="331"/>
      <c r="B35" s="334" t="s">
        <v>89</v>
      </c>
      <c r="C35" s="324" t="s">
        <v>29</v>
      </c>
      <c r="D35" s="325">
        <v>70</v>
      </c>
      <c r="E35" s="325"/>
      <c r="F35" s="323"/>
      <c r="G35" s="326">
        <f>E35*D35</f>
        <v>0</v>
      </c>
      <c r="H35" s="323"/>
    </row>
    <row r="36" spans="1:8" ht="15" x14ac:dyDescent="0.25">
      <c r="A36" s="331"/>
      <c r="B36" s="334" t="s">
        <v>90</v>
      </c>
      <c r="C36" s="324" t="s">
        <v>29</v>
      </c>
      <c r="D36" s="325">
        <v>50</v>
      </c>
      <c r="E36" s="325"/>
      <c r="F36" s="323"/>
      <c r="G36" s="326">
        <f>E36*D36</f>
        <v>0</v>
      </c>
      <c r="H36" s="323"/>
    </row>
    <row r="37" spans="1:8" ht="15" x14ac:dyDescent="0.25">
      <c r="A37" s="331"/>
      <c r="B37" s="334" t="s">
        <v>91</v>
      </c>
      <c r="C37" s="324" t="s">
        <v>29</v>
      </c>
      <c r="D37" s="325">
        <v>70</v>
      </c>
      <c r="E37" s="325"/>
      <c r="F37" s="323"/>
      <c r="G37" s="326">
        <f>E37*D37</f>
        <v>0</v>
      </c>
      <c r="H37" s="323"/>
    </row>
    <row r="38" spans="1:8" ht="15" x14ac:dyDescent="0.25">
      <c r="A38" s="331"/>
      <c r="B38" s="344" t="s">
        <v>92</v>
      </c>
      <c r="C38" s="324" t="s">
        <v>29</v>
      </c>
      <c r="D38" s="325">
        <v>30</v>
      </c>
      <c r="E38" s="325"/>
      <c r="F38" s="323"/>
      <c r="G38" s="326">
        <f>E38*D38</f>
        <v>0</v>
      </c>
      <c r="H38" s="323"/>
    </row>
    <row r="39" spans="1:8" ht="15" x14ac:dyDescent="0.25">
      <c r="A39" s="331"/>
      <c r="B39" s="334" t="s">
        <v>93</v>
      </c>
      <c r="C39" s="324" t="s">
        <v>29</v>
      </c>
      <c r="D39" s="325">
        <v>70</v>
      </c>
      <c r="E39" s="325"/>
      <c r="F39" s="323"/>
      <c r="G39" s="326">
        <f>E39*D39</f>
        <v>0</v>
      </c>
      <c r="H39" s="323"/>
    </row>
    <row r="40" spans="1:8" ht="14.25" customHeight="1" x14ac:dyDescent="0.25">
      <c r="A40" s="331"/>
      <c r="B40" s="334"/>
      <c r="C40" s="324"/>
      <c r="D40" s="325"/>
      <c r="E40" s="325"/>
      <c r="F40" s="323"/>
      <c r="G40" s="326" t="str">
        <f>IF(E40=0,"",PRODUCT(D40:E40))</f>
        <v/>
      </c>
      <c r="H40" s="323"/>
    </row>
    <row r="41" spans="1:8" ht="66" customHeight="1" x14ac:dyDescent="0.25">
      <c r="A41" s="327">
        <f>MAX($A$1:A40)+1</f>
        <v>6</v>
      </c>
      <c r="B41" s="319" t="s">
        <v>94</v>
      </c>
      <c r="C41" s="324"/>
      <c r="D41" s="325"/>
      <c r="E41" s="325"/>
      <c r="F41" s="323"/>
      <c r="G41" s="326" t="str">
        <f>IF(E41=0,"",PRODUCT(D41:E41))</f>
        <v/>
      </c>
      <c r="H41" s="323"/>
    </row>
    <row r="42" spans="1:8" ht="15" customHeight="1" x14ac:dyDescent="0.25">
      <c r="A42" s="327"/>
      <c r="B42" s="319"/>
      <c r="C42" s="324"/>
      <c r="D42" s="325"/>
      <c r="E42" s="325"/>
      <c r="F42" s="323"/>
      <c r="G42" s="326" t="str">
        <f>IF(E42=0,"",PRODUCT(D42:E42))</f>
        <v/>
      </c>
      <c r="H42" s="323"/>
    </row>
    <row r="43" spans="1:8" ht="15" x14ac:dyDescent="0.25">
      <c r="A43" s="331"/>
      <c r="B43" s="334" t="s">
        <v>95</v>
      </c>
      <c r="C43" s="324" t="s">
        <v>19</v>
      </c>
      <c r="D43" s="325">
        <v>2</v>
      </c>
      <c r="E43" s="325"/>
      <c r="F43" s="323"/>
      <c r="G43" s="326">
        <f>E43*D43</f>
        <v>0</v>
      </c>
      <c r="H43" s="323"/>
    </row>
    <row r="44" spans="1:8" ht="29.25" customHeight="1" x14ac:dyDescent="0.25">
      <c r="A44" s="331"/>
      <c r="B44" s="328" t="s">
        <v>96</v>
      </c>
      <c r="C44" s="324" t="s">
        <v>19</v>
      </c>
      <c r="D44" s="325">
        <v>2</v>
      </c>
      <c r="E44" s="325"/>
      <c r="F44" s="323"/>
      <c r="G44" s="326">
        <f>E44*D44</f>
        <v>0</v>
      </c>
      <c r="H44" s="323"/>
    </row>
    <row r="45" spans="1:8" ht="15" x14ac:dyDescent="0.25">
      <c r="A45" s="331"/>
      <c r="B45" s="334"/>
      <c r="C45" s="324"/>
      <c r="D45" s="325"/>
      <c r="E45" s="325"/>
      <c r="F45" s="323"/>
      <c r="G45" s="326" t="str">
        <f>IF(E45=0,"",PRODUCT(D45:E45))</f>
        <v/>
      </c>
      <c r="H45" s="323"/>
    </row>
    <row r="46" spans="1:8" s="352" customFormat="1" ht="318" customHeight="1" x14ac:dyDescent="0.25">
      <c r="A46" s="345">
        <v>7</v>
      </c>
      <c r="B46" s="346" t="s">
        <v>224</v>
      </c>
      <c r="C46" s="347" t="s">
        <v>19</v>
      </c>
      <c r="D46" s="348">
        <v>2</v>
      </c>
      <c r="E46" s="349"/>
      <c r="F46" s="350"/>
      <c r="G46" s="326">
        <f>E46*D46</f>
        <v>0</v>
      </c>
      <c r="H46" s="351"/>
    </row>
    <row r="47" spans="1:8" s="352" customFormat="1" ht="13.5" customHeight="1" x14ac:dyDescent="0.25">
      <c r="A47" s="345"/>
      <c r="B47" s="346"/>
      <c r="C47" s="347"/>
      <c r="D47" s="348"/>
      <c r="E47" s="349"/>
      <c r="F47" s="350"/>
      <c r="G47" s="176"/>
      <c r="H47" s="351"/>
    </row>
    <row r="48" spans="1:8" s="352" customFormat="1" ht="318" customHeight="1" x14ac:dyDescent="0.25">
      <c r="A48" s="345">
        <v>8</v>
      </c>
      <c r="B48" s="353" t="s">
        <v>225</v>
      </c>
      <c r="C48" s="347" t="s">
        <v>19</v>
      </c>
      <c r="D48" s="348">
        <v>2</v>
      </c>
      <c r="E48" s="349"/>
      <c r="F48" s="350"/>
      <c r="G48" s="326">
        <f>E48*D48</f>
        <v>0</v>
      </c>
      <c r="H48" s="351"/>
    </row>
    <row r="49" spans="1:8" ht="15" x14ac:dyDescent="0.25">
      <c r="A49" s="331"/>
      <c r="B49" s="319"/>
      <c r="C49" s="324"/>
      <c r="D49" s="325"/>
      <c r="E49" s="325"/>
      <c r="F49" s="323"/>
      <c r="G49" s="177" t="str">
        <f t="shared" ref="G49:G58" si="0">IF(E49=0,"",PRODUCT(D49:E49))</f>
        <v/>
      </c>
      <c r="H49" s="323"/>
    </row>
    <row r="50" spans="1:8" ht="39.75" customHeight="1" x14ac:dyDescent="0.25">
      <c r="A50" s="327">
        <f>MAX($A$1:A49)+1</f>
        <v>9</v>
      </c>
      <c r="B50" s="319" t="s">
        <v>97</v>
      </c>
      <c r="C50" s="324" t="s">
        <v>98</v>
      </c>
      <c r="D50" s="325">
        <v>1</v>
      </c>
      <c r="E50" s="325"/>
      <c r="F50" s="323"/>
      <c r="G50" s="177" t="str">
        <f t="shared" si="0"/>
        <v/>
      </c>
      <c r="H50" s="323"/>
    </row>
    <row r="51" spans="1:8" ht="15" x14ac:dyDescent="0.25">
      <c r="A51" s="331"/>
      <c r="B51" s="334"/>
      <c r="C51" s="324"/>
      <c r="D51" s="325"/>
      <c r="E51" s="325"/>
      <c r="F51" s="323"/>
      <c r="G51" s="177" t="str">
        <f t="shared" si="0"/>
        <v/>
      </c>
      <c r="H51" s="323"/>
    </row>
    <row r="52" spans="1:8" ht="15" customHeight="1" x14ac:dyDescent="0.25">
      <c r="A52" s="331"/>
      <c r="B52" s="334" t="s">
        <v>99</v>
      </c>
      <c r="C52" s="324"/>
      <c r="D52" s="325"/>
      <c r="E52" s="325"/>
      <c r="F52" s="323"/>
      <c r="G52" s="177" t="str">
        <f t="shared" si="0"/>
        <v/>
      </c>
      <c r="H52" s="323"/>
    </row>
    <row r="53" spans="1:8" ht="30" customHeight="1" x14ac:dyDescent="0.25">
      <c r="A53" s="354"/>
      <c r="B53" s="319" t="s">
        <v>100</v>
      </c>
      <c r="C53" s="324"/>
      <c r="D53" s="325"/>
      <c r="E53" s="325"/>
      <c r="F53" s="323"/>
      <c r="G53" s="177" t="str">
        <f t="shared" si="0"/>
        <v/>
      </c>
      <c r="H53" s="323"/>
    </row>
    <row r="54" spans="1:8" ht="30" customHeight="1" x14ac:dyDescent="0.25">
      <c r="A54" s="354"/>
      <c r="B54" s="319" t="s">
        <v>101</v>
      </c>
      <c r="C54" s="324"/>
      <c r="D54" s="325"/>
      <c r="E54" s="325"/>
      <c r="F54" s="323"/>
      <c r="G54" s="177" t="str">
        <f t="shared" si="0"/>
        <v/>
      </c>
      <c r="H54" s="323"/>
    </row>
    <row r="55" spans="1:8" ht="30" customHeight="1" x14ac:dyDescent="0.25">
      <c r="A55" s="354"/>
      <c r="B55" s="319" t="s">
        <v>102</v>
      </c>
      <c r="C55" s="324"/>
      <c r="D55" s="325"/>
      <c r="E55" s="325"/>
      <c r="F55" s="323"/>
      <c r="G55" s="177" t="str">
        <f t="shared" si="0"/>
        <v/>
      </c>
      <c r="H55" s="323"/>
    </row>
    <row r="56" spans="1:8" ht="30" customHeight="1" x14ac:dyDescent="0.25">
      <c r="A56" s="354"/>
      <c r="B56" s="319" t="s">
        <v>103</v>
      </c>
      <c r="C56" s="324"/>
      <c r="D56" s="325"/>
      <c r="E56" s="325"/>
      <c r="F56" s="323"/>
      <c r="G56" s="177" t="str">
        <f t="shared" si="0"/>
        <v/>
      </c>
      <c r="H56" s="323"/>
    </row>
    <row r="57" spans="1:8" ht="30" customHeight="1" x14ac:dyDescent="0.25">
      <c r="A57" s="354"/>
      <c r="B57" s="319" t="s">
        <v>104</v>
      </c>
      <c r="C57" s="324"/>
      <c r="D57" s="325"/>
      <c r="E57" s="325"/>
      <c r="F57" s="323"/>
      <c r="G57" s="177" t="str">
        <f t="shared" si="0"/>
        <v/>
      </c>
      <c r="H57" s="323"/>
    </row>
    <row r="58" spans="1:8" ht="30" customHeight="1" x14ac:dyDescent="0.25">
      <c r="A58" s="354"/>
      <c r="B58" s="319" t="s">
        <v>105</v>
      </c>
      <c r="C58" s="324"/>
      <c r="D58" s="325"/>
      <c r="E58" s="325"/>
      <c r="F58" s="323"/>
      <c r="G58" s="177" t="str">
        <f t="shared" si="0"/>
        <v/>
      </c>
      <c r="H58" s="323"/>
    </row>
    <row r="59" spans="1:8" ht="15" x14ac:dyDescent="0.25">
      <c r="A59" s="331"/>
      <c r="B59" s="334"/>
      <c r="C59" s="324"/>
      <c r="D59" s="325"/>
      <c r="E59" s="325"/>
      <c r="F59" s="323"/>
      <c r="G59" s="326"/>
    </row>
    <row r="60" spans="1:8" ht="16.5" thickBot="1" x14ac:dyDescent="0.3">
      <c r="A60" s="331"/>
      <c r="B60" s="355" t="s">
        <v>106</v>
      </c>
      <c r="C60" s="356"/>
      <c r="D60" s="357"/>
      <c r="E60" s="358"/>
      <c r="F60" s="358"/>
      <c r="G60" s="359">
        <f>SUM(G3:G59)</f>
        <v>0</v>
      </c>
    </row>
    <row r="61" spans="1:8" ht="15.75" thickTop="1" x14ac:dyDescent="0.25">
      <c r="A61" s="331"/>
      <c r="B61" s="334"/>
      <c r="C61" s="324"/>
      <c r="D61" s="325"/>
      <c r="E61" s="325"/>
      <c r="F61" s="323"/>
      <c r="G61" s="326"/>
      <c r="H61" s="323"/>
    </row>
    <row r="62" spans="1:8" ht="15" x14ac:dyDescent="0.25">
      <c r="A62" s="331"/>
      <c r="B62" s="334"/>
      <c r="C62" s="324"/>
      <c r="D62" s="325"/>
      <c r="E62" s="325"/>
      <c r="F62" s="323"/>
      <c r="G62" s="177" t="str">
        <f>IF(E62=0,"",PRODUCT(D62:E62))</f>
        <v/>
      </c>
      <c r="H62" s="323"/>
    </row>
    <row r="63" spans="1:8" ht="15" x14ac:dyDescent="0.25">
      <c r="A63" s="360"/>
      <c r="B63" s="334"/>
      <c r="C63" s="324"/>
      <c r="D63" s="325"/>
      <c r="E63" s="325"/>
      <c r="F63" s="323"/>
      <c r="G63" s="177" t="str">
        <f>IF(E63=0,"",PRODUCT(D63:E63))</f>
        <v/>
      </c>
      <c r="H63" s="323"/>
    </row>
    <row r="64" spans="1:8" ht="15" x14ac:dyDescent="0.25">
      <c r="A64" s="331"/>
      <c r="B64" s="334"/>
      <c r="C64" s="324"/>
      <c r="D64" s="325"/>
      <c r="E64" s="325"/>
      <c r="F64" s="323"/>
      <c r="G64" s="326"/>
    </row>
    <row r="65" spans="1:8" ht="45" x14ac:dyDescent="0.25">
      <c r="A65" s="331"/>
      <c r="B65" s="314" t="s">
        <v>107</v>
      </c>
      <c r="C65" s="324"/>
      <c r="D65" s="325"/>
      <c r="E65" s="325"/>
      <c r="F65" s="323"/>
      <c r="G65" s="326"/>
    </row>
    <row r="66" spans="1:8" ht="15" x14ac:dyDescent="0.25">
      <c r="A66" s="331"/>
      <c r="B66" s="334"/>
      <c r="C66" s="324"/>
      <c r="D66" s="325"/>
      <c r="E66" s="325"/>
      <c r="F66" s="323"/>
      <c r="G66" s="326"/>
    </row>
    <row r="67" spans="1:8" ht="26.25" x14ac:dyDescent="0.25">
      <c r="A67" s="327">
        <v>1</v>
      </c>
      <c r="B67" s="361" t="s">
        <v>108</v>
      </c>
      <c r="C67" s="324" t="s">
        <v>29</v>
      </c>
      <c r="D67" s="325">
        <v>50</v>
      </c>
      <c r="E67" s="325"/>
      <c r="F67" s="362"/>
      <c r="G67" s="363" t="str">
        <f>IF(E67=0,"",PRODUCT(D67:E67))</f>
        <v/>
      </c>
    </row>
    <row r="68" spans="1:8" ht="15" x14ac:dyDescent="0.25">
      <c r="A68" s="327"/>
      <c r="B68" s="361"/>
      <c r="C68" s="324"/>
      <c r="D68" s="325"/>
      <c r="E68" s="325"/>
      <c r="F68" s="362"/>
      <c r="G68" s="363"/>
    </row>
    <row r="69" spans="1:8" ht="26.25" x14ac:dyDescent="0.25">
      <c r="A69" s="360">
        <v>2</v>
      </c>
      <c r="B69" s="361" t="s">
        <v>109</v>
      </c>
      <c r="C69" s="324" t="s">
        <v>19</v>
      </c>
      <c r="D69" s="325">
        <v>20</v>
      </c>
      <c r="E69" s="325"/>
      <c r="F69" s="362"/>
      <c r="G69" s="363" t="str">
        <f>IF(E69=0,"",PRODUCT(D69:E69))</f>
        <v/>
      </c>
    </row>
    <row r="70" spans="1:8" ht="15" x14ac:dyDescent="0.25">
      <c r="A70" s="331"/>
      <c r="B70" s="364"/>
      <c r="C70" s="324"/>
      <c r="D70" s="325"/>
      <c r="E70" s="325"/>
      <c r="F70" s="362"/>
      <c r="G70" s="363"/>
    </row>
    <row r="71" spans="1:8" s="365" customFormat="1" ht="54.75" customHeight="1" x14ac:dyDescent="0.25">
      <c r="A71" s="360">
        <v>3</v>
      </c>
      <c r="B71" s="361" t="s">
        <v>226</v>
      </c>
      <c r="C71" s="324" t="s">
        <v>98</v>
      </c>
      <c r="D71" s="325">
        <v>1</v>
      </c>
      <c r="E71" s="325"/>
      <c r="F71" s="362"/>
      <c r="G71" s="363" t="str">
        <f>IF(E71=0,"",PRODUCT(D71:E71))</f>
        <v/>
      </c>
    </row>
    <row r="72" spans="1:8" ht="15" x14ac:dyDescent="0.25">
      <c r="A72" s="331"/>
      <c r="B72" s="334"/>
      <c r="C72" s="324"/>
      <c r="D72" s="325"/>
      <c r="E72" s="325"/>
      <c r="F72" s="323"/>
      <c r="G72" s="326"/>
      <c r="H72" s="323"/>
    </row>
    <row r="73" spans="1:8" ht="15" x14ac:dyDescent="0.25">
      <c r="A73" s="331"/>
      <c r="B73" s="334"/>
      <c r="C73" s="324"/>
      <c r="D73" s="325"/>
      <c r="E73" s="325"/>
      <c r="F73" s="323"/>
      <c r="G73" s="326"/>
      <c r="H73" s="323"/>
    </row>
    <row r="74" spans="1:8" ht="16.5" thickBot="1" x14ac:dyDescent="0.3">
      <c r="A74" s="331"/>
      <c r="B74" s="366" t="s">
        <v>110</v>
      </c>
      <c r="C74" s="367"/>
      <c r="D74" s="368"/>
      <c r="E74" s="358"/>
      <c r="F74" s="358"/>
      <c r="G74" s="359">
        <f>SUM(G67:G72)</f>
        <v>0</v>
      </c>
    </row>
    <row r="75" spans="1:8" ht="15.75" thickTop="1" x14ac:dyDescent="0.25">
      <c r="A75" s="331"/>
      <c r="B75" s="334"/>
      <c r="C75" s="324"/>
      <c r="D75" s="325"/>
      <c r="E75" s="325"/>
      <c r="F75" s="323"/>
      <c r="G75" s="326"/>
      <c r="H75" s="323"/>
    </row>
    <row r="76" spans="1:8" ht="15" x14ac:dyDescent="0.25">
      <c r="A76" s="331"/>
      <c r="B76" s="334"/>
      <c r="C76" s="324"/>
      <c r="D76" s="325"/>
      <c r="E76" s="325"/>
      <c r="F76" s="323"/>
      <c r="G76" s="326"/>
      <c r="H76" s="323"/>
    </row>
    <row r="77" spans="1:8" ht="15" x14ac:dyDescent="0.25">
      <c r="A77" s="331"/>
      <c r="B77" s="334"/>
      <c r="C77" s="324"/>
      <c r="D77" s="325"/>
      <c r="E77" s="325"/>
      <c r="F77" s="323"/>
      <c r="G77" s="326"/>
      <c r="H77" s="323"/>
    </row>
    <row r="78" spans="1:8" ht="15" x14ac:dyDescent="0.25">
      <c r="A78" s="331"/>
      <c r="B78" s="369"/>
      <c r="C78" s="324"/>
      <c r="D78" s="325"/>
      <c r="E78" s="325"/>
      <c r="F78" s="323"/>
      <c r="G78" s="326"/>
      <c r="H78" s="323"/>
    </row>
    <row r="79" spans="1:8" ht="30" x14ac:dyDescent="0.25">
      <c r="A79" s="331"/>
      <c r="B79" s="370" t="s">
        <v>111</v>
      </c>
      <c r="C79" s="324"/>
      <c r="D79" s="325"/>
      <c r="E79" s="325"/>
      <c r="F79" s="323"/>
      <c r="G79" s="326"/>
      <c r="H79" s="323"/>
    </row>
    <row r="80" spans="1:8" ht="15" x14ac:dyDescent="0.25">
      <c r="A80" s="331"/>
      <c r="B80" s="369"/>
      <c r="C80" s="324"/>
      <c r="D80" s="325"/>
      <c r="E80" s="325"/>
      <c r="F80" s="323"/>
      <c r="G80" s="326"/>
      <c r="H80" s="323"/>
    </row>
    <row r="81" spans="1:8" ht="45" x14ac:dyDescent="0.25">
      <c r="A81" s="331"/>
      <c r="B81" s="370" t="s">
        <v>74</v>
      </c>
      <c r="C81" s="324"/>
      <c r="D81" s="325"/>
      <c r="E81" s="325"/>
      <c r="F81" s="323"/>
      <c r="G81" s="359">
        <f>G60</f>
        <v>0</v>
      </c>
      <c r="H81" s="323"/>
    </row>
    <row r="82" spans="1:8" ht="15" x14ac:dyDescent="0.25">
      <c r="A82" s="331"/>
      <c r="B82" s="370"/>
      <c r="C82" s="324"/>
      <c r="D82" s="325"/>
      <c r="E82" s="325"/>
      <c r="F82" s="323"/>
      <c r="G82" s="326"/>
      <c r="H82" s="323"/>
    </row>
    <row r="83" spans="1:8" ht="45" x14ac:dyDescent="0.25">
      <c r="A83" s="331"/>
      <c r="B83" s="370" t="s">
        <v>107</v>
      </c>
      <c r="C83" s="324"/>
      <c r="D83" s="325"/>
      <c r="E83" s="325"/>
      <c r="F83" s="323"/>
      <c r="G83" s="359">
        <f>G74</f>
        <v>0</v>
      </c>
      <c r="H83" s="323"/>
    </row>
    <row r="84" spans="1:8" x14ac:dyDescent="0.2">
      <c r="H84" s="323"/>
    </row>
    <row r="85" spans="1:8" ht="15" x14ac:dyDescent="0.25">
      <c r="A85" s="331"/>
      <c r="B85" s="369"/>
      <c r="C85" s="324"/>
      <c r="D85" s="325"/>
      <c r="E85" s="325"/>
      <c r="F85" s="323"/>
      <c r="G85" s="326"/>
    </row>
    <row r="86" spans="1:8" ht="16.5" thickBot="1" x14ac:dyDescent="0.3">
      <c r="A86" s="331"/>
      <c r="B86" s="374" t="s">
        <v>227</v>
      </c>
      <c r="C86" s="367"/>
      <c r="D86" s="368"/>
      <c r="E86" s="358"/>
      <c r="F86" s="358"/>
      <c r="G86" s="375">
        <f>SUM(G81:G85)</f>
        <v>0</v>
      </c>
    </row>
    <row r="87" spans="1:8" ht="13.5" thickTop="1" x14ac:dyDescent="0.2">
      <c r="G87" s="323"/>
    </row>
    <row r="90" spans="1:8" x14ac:dyDescent="0.2">
      <c r="D90" s="300"/>
      <c r="E90" s="301" t="s">
        <v>218</v>
      </c>
      <c r="F90" s="302"/>
      <c r="G90" s="302"/>
    </row>
    <row r="91" spans="1:8" x14ac:dyDescent="0.2">
      <c r="D91" s="292" t="s">
        <v>228</v>
      </c>
      <c r="E91" s="301"/>
      <c r="F91" s="302"/>
      <c r="G91" s="302"/>
    </row>
    <row r="109" spans="1:13" s="369" customFormat="1" ht="12.75" customHeight="1" x14ac:dyDescent="0.2">
      <c r="A109" s="334"/>
      <c r="H109" s="312"/>
      <c r="I109" s="312"/>
      <c r="J109" s="312"/>
      <c r="K109" s="312"/>
      <c r="L109" s="312"/>
      <c r="M109" s="312"/>
    </row>
    <row r="110" spans="1:13" s="377" customFormat="1" ht="15" customHeight="1" x14ac:dyDescent="0.25">
      <c r="A110" s="376"/>
      <c r="H110" s="378"/>
      <c r="I110" s="378"/>
      <c r="J110" s="378"/>
      <c r="K110" s="378"/>
      <c r="L110" s="378"/>
      <c r="M110" s="378"/>
    </row>
    <row r="111" spans="1:13" ht="12.75" customHeight="1" x14ac:dyDescent="0.2">
      <c r="H111" s="323"/>
      <c r="I111" s="323"/>
      <c r="J111" s="323"/>
      <c r="K111" s="323"/>
      <c r="L111" s="323"/>
      <c r="M111" s="323"/>
    </row>
    <row r="112" spans="1:13" x14ac:dyDescent="0.2">
      <c r="H112" s="323"/>
      <c r="I112" s="323"/>
      <c r="J112" s="323"/>
      <c r="K112" s="323"/>
      <c r="L112" s="323"/>
      <c r="M112" s="323"/>
    </row>
    <row r="113" spans="1:13" ht="13.5" customHeight="1" x14ac:dyDescent="0.2">
      <c r="H113" s="323"/>
      <c r="I113" s="323"/>
      <c r="J113" s="323"/>
      <c r="K113" s="323"/>
      <c r="L113" s="323"/>
      <c r="M113" s="323"/>
    </row>
    <row r="114" spans="1:13" ht="12.75" customHeight="1" x14ac:dyDescent="0.2">
      <c r="H114" s="323"/>
      <c r="I114" s="323"/>
      <c r="J114" s="323"/>
      <c r="K114" s="323"/>
      <c r="L114" s="323"/>
      <c r="M114" s="323"/>
    </row>
    <row r="115" spans="1:13" s="358" customFormat="1" ht="15" customHeight="1" x14ac:dyDescent="0.2">
      <c r="A115" s="379"/>
    </row>
    <row r="121" spans="1:13" x14ac:dyDescent="0.2">
      <c r="D121" s="380"/>
      <c r="E121" s="323"/>
      <c r="F121" s="323"/>
      <c r="G121" s="323"/>
      <c r="H121" s="323"/>
    </row>
    <row r="122" spans="1:13" ht="36" hidden="1" customHeight="1" x14ac:dyDescent="0.2">
      <c r="D122" s="380"/>
      <c r="E122" s="323"/>
      <c r="F122" s="323"/>
      <c r="G122" s="323"/>
      <c r="H122" s="323"/>
      <c r="I122" s="323"/>
      <c r="J122" s="323"/>
      <c r="K122" s="323"/>
      <c r="L122" s="323"/>
      <c r="M122" s="323"/>
    </row>
  </sheetData>
  <sheetProtection selectLockedCells="1" selectUnlockedCells="1"/>
  <pageMargins left="0.98425196850393704" right="0.19685039370078741" top="0.98425196850393704" bottom="1.0236220472440944" header="0.51181102362204722" footer="0.51181102362204722"/>
  <pageSetup paperSize="9" firstPageNumber="0" fitToHeight="0" orientation="portrait" horizontalDpi="300" verticalDpi="300" r:id="rId1"/>
  <headerFooter alignWithMargins="0">
    <oddHeader>&amp;L1992          &amp;CINEL - ĐAKOVO           &amp;R&amp;U2018</oddHeader>
    <oddFooter xml:space="preserve">&amp;C&amp;"Times New Roman,Regular"&amp;12                                                            &amp;R&amp;P    </oddFooter>
  </headerFooter>
  <rowBreaks count="5" manualBreakCount="5">
    <brk id="28" max="16383" man="1"/>
    <brk id="44" max="16383" man="1"/>
    <brk id="49" max="6" man="1"/>
    <brk id="63" max="16383" man="1"/>
    <brk id="7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5</vt:i4>
      </vt:variant>
    </vt:vector>
  </HeadingPairs>
  <TitlesOfParts>
    <vt:vector size="9" baseType="lpstr">
      <vt:lpstr>Rekapitulacija</vt:lpstr>
      <vt:lpstr>Građ</vt:lpstr>
      <vt:lpstr>Stroj</vt:lpstr>
      <vt:lpstr>Elektro</vt:lpstr>
      <vt:lpstr>Elektro!Ispis_naslova</vt:lpstr>
      <vt:lpstr>Građ!Ispis_naslova</vt:lpstr>
      <vt:lpstr>Stroj!Ispis_naslova</vt:lpstr>
      <vt:lpstr>Građ!Podrucje_ispisa</vt:lpstr>
      <vt:lpstr>Stroj!Podrucje_ispisa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darko</dc:creator>
  <cp:lastModifiedBy>Ivana</cp:lastModifiedBy>
  <cp:lastPrinted>2019-04-10T14:20:29Z</cp:lastPrinted>
  <dcterms:created xsi:type="dcterms:W3CDTF">2013-02-01T21:56:03Z</dcterms:created>
  <dcterms:modified xsi:type="dcterms:W3CDTF">2019-04-10T14:25:09Z</dcterms:modified>
</cp:coreProperties>
</file>