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ABAVE\NABAVA 2022\UOZP\NMV 24-22 Uređenje poslovnog prostora Trg Lava Mirskog 3 u Osijeku\1. Prethodno savjetovanje\"/>
    </mc:Choice>
  </mc:AlternateContent>
  <xr:revisionPtr revIDLastSave="0" documentId="13_ncr:1_{17DCCFCB-07D0-4CB9-8DCB-40B1E91CB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Sheet1!$A$1:$F$289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8" i="1" l="1"/>
  <c r="F189" i="1"/>
  <c r="F190" i="1"/>
  <c r="F191" i="1"/>
  <c r="F192" i="1"/>
  <c r="F193" i="1"/>
  <c r="F194" i="1"/>
  <c r="F195" i="1"/>
  <c r="F197" i="1"/>
  <c r="F198" i="1"/>
  <c r="F199" i="1"/>
  <c r="F200" i="1"/>
  <c r="F201" i="1"/>
  <c r="F202" i="1"/>
  <c r="F203" i="1"/>
  <c r="F204" i="1"/>
  <c r="F205" i="1"/>
  <c r="F206" i="1"/>
  <c r="F207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3" i="1"/>
  <c r="F264" i="1"/>
  <c r="F265" i="1"/>
  <c r="F266" i="1"/>
  <c r="F267" i="1"/>
  <c r="F268" i="1"/>
  <c r="F269" i="1"/>
  <c r="F276" i="1"/>
  <c r="F277" i="1"/>
  <c r="F12" i="1"/>
  <c r="F13" i="1"/>
  <c r="F17" i="1"/>
  <c r="F18" i="1"/>
  <c r="F22" i="1"/>
  <c r="F23" i="1"/>
  <c r="F26" i="1"/>
  <c r="F29" i="1"/>
  <c r="F32" i="1"/>
  <c r="F35" i="1"/>
  <c r="F38" i="1"/>
  <c r="F41" i="1"/>
  <c r="F44" i="1"/>
  <c r="F47" i="1"/>
  <c r="F50" i="1"/>
  <c r="F52" i="1"/>
  <c r="F53" i="1"/>
  <c r="F134" i="1"/>
  <c r="F58" i="1"/>
  <c r="F61" i="1"/>
  <c r="F64" i="1"/>
  <c r="F65" i="1"/>
  <c r="F135" i="1"/>
  <c r="F69" i="1"/>
  <c r="F72" i="1"/>
  <c r="F75" i="1"/>
  <c r="F78" i="1"/>
  <c r="F81" i="1"/>
  <c r="F82" i="1"/>
  <c r="F136" i="1"/>
  <c r="F87" i="1"/>
  <c r="F88" i="1"/>
  <c r="F89" i="1"/>
  <c r="F90" i="1"/>
  <c r="F94" i="1"/>
  <c r="F95" i="1"/>
  <c r="F96" i="1"/>
  <c r="F97" i="1"/>
  <c r="F98" i="1"/>
  <c r="F99" i="1"/>
  <c r="F100" i="1"/>
  <c r="F101" i="1"/>
  <c r="F102" i="1"/>
  <c r="F103" i="1"/>
  <c r="F104" i="1"/>
  <c r="F137" i="1"/>
  <c r="F110" i="1"/>
  <c r="F111" i="1"/>
  <c r="F112" i="1"/>
  <c r="F115" i="1"/>
  <c r="F118" i="1"/>
  <c r="F119" i="1"/>
  <c r="F138" i="1"/>
  <c r="F123" i="1"/>
  <c r="F126" i="1"/>
  <c r="F129" i="1"/>
  <c r="F130" i="1"/>
  <c r="F139" i="1"/>
  <c r="F141" i="1"/>
  <c r="F184" i="1"/>
  <c r="F185" i="1"/>
  <c r="F226" i="1"/>
  <c r="F256" i="1"/>
  <c r="F257" i="1"/>
  <c r="F258" i="1"/>
  <c r="F259" i="1"/>
  <c r="F260" i="1"/>
  <c r="F261" i="1"/>
  <c r="F248" i="1"/>
  <c r="F249" i="1"/>
  <c r="F250" i="1"/>
  <c r="F251" i="1"/>
  <c r="F252" i="1"/>
  <c r="F253" i="1"/>
  <c r="F240" i="1"/>
  <c r="F241" i="1"/>
  <c r="F242" i="1"/>
  <c r="F243" i="1"/>
  <c r="F244" i="1"/>
  <c r="F245" i="1"/>
  <c r="F230" i="1"/>
  <c r="F231" i="1"/>
  <c r="F232" i="1"/>
  <c r="F233" i="1"/>
  <c r="F234" i="1"/>
  <c r="F235" i="1"/>
  <c r="F236" i="1"/>
  <c r="F237" i="1"/>
  <c r="F272" i="1"/>
  <c r="F273" i="1"/>
  <c r="F281" i="1"/>
  <c r="F284" i="1"/>
  <c r="F146" i="1"/>
  <c r="F150" i="1"/>
  <c r="F151" i="1"/>
  <c r="F154" i="1"/>
  <c r="F157" i="1"/>
  <c r="F161" i="1"/>
  <c r="F164" i="1"/>
  <c r="F167" i="1"/>
  <c r="F171" i="1"/>
  <c r="F172" i="1"/>
  <c r="F173" i="1"/>
  <c r="F175" i="1"/>
  <c r="F282" i="1"/>
  <c r="F283" i="1"/>
  <c r="F286" i="1"/>
  <c r="B139" i="1"/>
  <c r="B138" i="1"/>
  <c r="B137" i="1"/>
  <c r="B136" i="1"/>
  <c r="B135" i="1"/>
  <c r="B134" i="1"/>
  <c r="F287" i="1"/>
  <c r="F288" i="1"/>
</calcChain>
</file>

<file path=xl/sharedStrings.xml><?xml version="1.0" encoding="utf-8"?>
<sst xmlns="http://schemas.openxmlformats.org/spreadsheetml/2006/main" count="466" uniqueCount="322">
  <si>
    <t>Investitor: Osječko-baranjska županija, Trg A.Starčevića 2, 31000 Osijek</t>
  </si>
  <si>
    <t>RADOVI DEMONTAŽE I RUŠENJA</t>
  </si>
  <si>
    <t>Pažljiva demontaža postojeće vanjske stolarije, spuštanje, utovar i odvoz na deponiju (pristojba uključena u cijenu). Obračun po komadu.</t>
  </si>
  <si>
    <t>Demontaža vanjske stolarije</t>
  </si>
  <si>
    <t>Demontaža unutrašnje stolarije</t>
  </si>
  <si>
    <t>kom</t>
  </si>
  <si>
    <t>Demontaža sanitarne opreme</t>
  </si>
  <si>
    <t>Demontaža postojećih radijatora</t>
  </si>
  <si>
    <t>Demontaža postojećih radijatora, pranje, sušenje, te ponovna montaža istih. Obračun po paušalu.</t>
  </si>
  <si>
    <t>komplet</t>
  </si>
  <si>
    <t>paušal</t>
  </si>
  <si>
    <t>m2</t>
  </si>
  <si>
    <t>Demontaža postojeće instalacije vodovoda i odvodnje</t>
  </si>
  <si>
    <t>Čišćenje nakon radova demontaže i rušenja</t>
  </si>
  <si>
    <t>Čišćenje prostora nakon izvedenih radova demontaže i rušenja. Obračun po m2.</t>
  </si>
  <si>
    <t>kn</t>
  </si>
  <si>
    <t>Red.br.</t>
  </si>
  <si>
    <t>Opis stavke</t>
  </si>
  <si>
    <t>Jed.mjere</t>
  </si>
  <si>
    <t>Količina</t>
  </si>
  <si>
    <t>Jed.cijena</t>
  </si>
  <si>
    <t>Ukupno</t>
  </si>
  <si>
    <t>Polaganje termoizolacije podova</t>
  </si>
  <si>
    <t>Pregradni zidovi od GK ploča d=1,25cm (2+2),                     debljine 12 cm</t>
  </si>
  <si>
    <t>Pregradni zidovi od GK ploča d=1,25cm (2xstandard+2ximpregnirana), debljine 12 cm</t>
  </si>
  <si>
    <t>SUHOMONTAŽNI RADOVI</t>
  </si>
  <si>
    <t>STOLARSKI RADOVI</t>
  </si>
  <si>
    <t>PODOPOLAGAČKI RADOVI</t>
  </si>
  <si>
    <t>- cokl+silikon</t>
  </si>
  <si>
    <t>Polaganje unutrašnje podne keramike</t>
  </si>
  <si>
    <t>Polaganje unutrašnje zidne keramike</t>
  </si>
  <si>
    <t>m1</t>
  </si>
  <si>
    <t>SOBOSLIKARSKO-LIČILAČKI RADOVI</t>
  </si>
  <si>
    <t xml:space="preserve">d 20 mm (DN 15) </t>
  </si>
  <si>
    <t>Ispiranje i dezinfekcija</t>
  </si>
  <si>
    <t xml:space="preserve">Vodovodne cijevi </t>
  </si>
  <si>
    <t>Kanalizacijske cijevi</t>
  </si>
  <si>
    <t>- d50mm (DN50)</t>
  </si>
  <si>
    <t>Top sifon</t>
  </si>
  <si>
    <t>Nabava, doprema i montaža plastičnog top sifona dimenzija 150 x 150 mm s horizontalnim kanalizacijskim odvodom promjera 50 mm.
Stavkom uračunat sav rad, spojni materijal i pribor za spoj na hidroizolaciju. 
Obračun po montiranom komadu sifona.</t>
  </si>
  <si>
    <t>Sanitarna oprema</t>
  </si>
  <si>
    <t>WC školjka s ugradbenim vodokotlićem</t>
  </si>
  <si>
    <t>INSTALACIJA VODOVODA I KANALIZACIJE</t>
  </si>
  <si>
    <t>Obloga ugradbenih vodokotlića</t>
  </si>
  <si>
    <t>otvori do 2 m2</t>
  </si>
  <si>
    <t>otvori preko 2 m2</t>
  </si>
  <si>
    <t>jednokrilna vrata</t>
  </si>
  <si>
    <t>dvokrilna vrata</t>
  </si>
  <si>
    <t>SVEUKUPNA REKAPITULACIJA</t>
  </si>
  <si>
    <t>Pregradni zidovi od GK ploča d=1,25cm (2ximpregnirana obostrano), debljine 12 cm</t>
  </si>
  <si>
    <t>pisoar</t>
  </si>
  <si>
    <t>ELEKTROTEHNIČKI RADOVI</t>
  </si>
  <si>
    <t xml:space="preserve">Demontaža razdjelnog ormara, dovođenje u beznaponsko stanje, odspajanje strujnih krugova, uklanjanje postojeće opreme, uklanjanje ugradnog ormara </t>
  </si>
  <si>
    <t>Demontaža postojećih svjetiljki zidnih i stropnih svjetiljki , dovođenje u beznaponsko stanje</t>
  </si>
  <si>
    <t>Demontaža elektroenergetske instalacije, odspajanje i uklanjanje instalacijske opreme (sklopke, priključnice), na površini od cca 165 m2</t>
  </si>
  <si>
    <t>Demontaža napojnih kabela i uzemljenja postojeće opreme  hlađenja, dovođenje u beznaponsko stanje, demontaža kabela sa pročelja i unutarnjih zidova</t>
  </si>
  <si>
    <t>Demontaža električnih bojlera, dovođenje u beznaponsko stanje, odspajanje i uklanjanje električnih bojlera u sanitarijama</t>
  </si>
  <si>
    <t>UKUPNO DEMONTAŽA:</t>
  </si>
  <si>
    <t>ELEKTROENERGETSKE INSTALACIJE</t>
  </si>
  <si>
    <t>Isporuka i postavljanje u strop ugradne svjetiljke LED izvor svjetlosti, dim 600x600 mm, pokrov od prizmatičnog difuzora,  efektivni svjetlosni tok min 3400  lm,  CRI≥80, temperatura boje svjetlosti 3000K, u stupnju zaštite min. IP20,</t>
  </si>
  <si>
    <t>Isporuka i postavljanje nadgradne sigurnosne svjetiljke, LED izvor svjetlosti, autonomija min. 1h, u stupnju zaštite min. IP20, komplet s potrebnim montažnim i spojnim priborom</t>
  </si>
  <si>
    <t>Nabava, isporuka, ugradnja i spajanje ugradne modularne sklopke obične, komplet s ugradnom instalacijskom kutijom, nosivim i ukrasnim okvirom</t>
  </si>
  <si>
    <t>Nabava, isporuka, ugradnja i spajanje ugradne modularne sklopke izmjenične, komplet s ugradnom instalacijskom kutijom, nosivim i ukrasnim okvirom</t>
  </si>
  <si>
    <t>Nabava, isporuka, ugradnja i spajanje ugradnog modularnog tipkala, komplet s ugradnom instalacijskom kutijom, nosivim i ukrasnim okvirom</t>
  </si>
  <si>
    <t>Nabava, isporuka, ugradnja i spajanje ugradne modularne sklopke obične s indikacijom, komplet s ugradnom instalacijskom kutijom, nosivim i ukrasnim okvirom</t>
  </si>
  <si>
    <t>Isporuka i postavljanje ugradne modularne priključnice, sa zaštitom, 2P+PE, 16A, 230V,  komplet s ugradnom instalacijskom kutijom, nosivim i ukrasnim okvirom</t>
  </si>
  <si>
    <t>Nabava, opremanje, spajanje, isporuka i montaža glavnog razdjelnog ormara RO2-1 komplet s ugrađenom opremom, sitnim spojnim i montažnim materijalom, označavanjem strujnih krugova, dolaznih i odlaznih vodiča, izradom jednopolne sheme, mjerenjem, ispitivanjem i puštanjem u rad:</t>
  </si>
  <si>
    <t>A</t>
  </si>
  <si>
    <t>Ugradni ormar, s metalnim vratima, 770X588 , IK08, IP30</t>
  </si>
  <si>
    <t>B</t>
  </si>
  <si>
    <t>Teretna sklopka, rastavljač (izolator), 63A, 3P</t>
  </si>
  <si>
    <t>C</t>
  </si>
  <si>
    <t>Zaštitna strujna sklopka 40A, 0,03A, 4P</t>
  </si>
  <si>
    <t>D</t>
  </si>
  <si>
    <t>Zaštitni instalacijski prekidač C16A, 1P</t>
  </si>
  <si>
    <t>E</t>
  </si>
  <si>
    <t>Zaštitni instalacijski prekidač C10A, 1P</t>
  </si>
  <si>
    <t>F</t>
  </si>
  <si>
    <t>Bistabilni relej, 230V AC, 1N/O, 16A</t>
  </si>
  <si>
    <t>G</t>
  </si>
  <si>
    <t xml:space="preserve">Instalacijski sklopnik, 230V AC,1N/O, 20A </t>
  </si>
  <si>
    <t>H</t>
  </si>
  <si>
    <t>Katodni odvodnik prenapona  3P+N
Klasa C / 255 VAC / 20 kA</t>
  </si>
  <si>
    <t>kpl</t>
  </si>
  <si>
    <t>I</t>
  </si>
  <si>
    <t>Sabirnice, redne stezaljke</t>
  </si>
  <si>
    <t>J</t>
  </si>
  <si>
    <t xml:space="preserve">Spojni i montažni materijal </t>
  </si>
  <si>
    <t>Razdjelni ormar RO2-1</t>
  </si>
  <si>
    <t>Isporuka i polaganje u zid, uvlačenje u položene instalacijske cijevi ili kabelske kanale kabela NYM-J 3x1,5 mm2</t>
  </si>
  <si>
    <t>m</t>
  </si>
  <si>
    <t>Isporuka i polaganje u zid, uvlačenje u položene instalacijske cijevi ili kabelske kanale kabela NYM-J 3x2,5 mm2</t>
  </si>
  <si>
    <t>Isporuka i uvlačenje u položene instalacijske cijevi ili kabelske kanale kabela NYY-J 5x16 mm2</t>
  </si>
  <si>
    <t>Isporuka i polaganje voda P/F-Y 1x10mm2 za povezivanje metalknih masa na sabirnicu za izjednačenje potencijala</t>
  </si>
  <si>
    <t>Isporuka i polaganje voda P/F-Y 1x16mm2 za povezivanje razdjelnice na uzemljivač</t>
  </si>
  <si>
    <t>Isporuka i polaganje u zid/ iznad stropa savitljive samogasive instalacijske cijevi promjera 16 mm, komplet sa izradom prodora u zidovima i stropovima, postavljanjem razvodnih kutija i sitnim spojnim i montažnim materijalom</t>
  </si>
  <si>
    <t>Isporuka i polaganje u zid/ iznad stropa savitljive samogasive instalacijske cijevi promjera 20 mm, komplet sa izradom prodora u zidovima i stropovima, postavljanjem razvodnih kutija i sitnim spojnim i montažnim materijalom</t>
  </si>
  <si>
    <t>Isporuka i polaganje u zid/ iznad stropa savitljive samogasive instalacijske cijevi promjera 32 mm, komplet sa izradom prodora u zidovima i stropovima, postavljanjem razvodnih kutija i sitnim spojnim i montažnim materijalom</t>
  </si>
  <si>
    <t>Isporuka i polaganje na zid PVC kanal 17x15 mm komplet</t>
  </si>
  <si>
    <t>Isporuka i polaganje na zid PVC kanal 25x25 mm komplet</t>
  </si>
  <si>
    <t>Isporuka i polaganje na zid PVC kanal 40x40 mm komplet</t>
  </si>
  <si>
    <t>Mjerenja i ispitivanja izvedene elektrotehničke instalacije. Za sva mjerenja i ispitivanja izdati odgovarajuće mjerne protokole</t>
  </si>
  <si>
    <t>TELEKOMUNIKACIJSKE INSTALACIJE</t>
  </si>
  <si>
    <t>Isporuka i postavljanje komunikacijskog ormara komplet s ugrađenom pasivnom opremom:</t>
  </si>
  <si>
    <t>Zidni komunikacijski ormar, 19', 12U, 600x770x395 sa staklenim vratima s bravicom, s mogućnošću uvoda kabela s donje i gornje strane</t>
  </si>
  <si>
    <t>Prespojni panel, 19', 1U, UTP, min. kat. 6, s 24 RJ45 priključnice</t>
  </si>
  <si>
    <t>Horizontalna vodilica za kabele, 19', 1U, s 5 čeličnih prstena</t>
  </si>
  <si>
    <t>Preklopnik 24xRJ45 10/100/1000T, bez vent., unut. napajanje, 19', 1U</t>
  </si>
  <si>
    <t>Polica, 19'</t>
  </si>
  <si>
    <t>Prespojni kabel RJ45 cat.6 oklopljen,s pregibnicama,sivi,1m</t>
  </si>
  <si>
    <t>Napojna letva, 19', 1U, s 7 šuko priključnica i prekidačem</t>
  </si>
  <si>
    <t>Komunikacijski ormar  KO1-1</t>
  </si>
  <si>
    <t>Isporuka i postavljanje modularne mrežne priključnice RJ45 UTP Cat.6, 1M, komplet s ugradnom instalacijskom kutijom, nosivim i ukrasnim okvirom</t>
  </si>
  <si>
    <t>Isporuka i uvlačenje u položene instalacijske cijevi ili kabelske kanale mrežnog kabela UTP Cat.6  4x2x0,6 mm</t>
  </si>
  <si>
    <t>Isporuka i polaganje u zid savitljive samogasive instalacijske cijevi CSS promjera 20 mm, komplet s izradom žljebova i prodora u zidovima i stropovima, postavljanjem razvodnih kutija i sitnim spojnim i montažnim materijalom</t>
  </si>
  <si>
    <t>Isporuka i polaganje u zid savitljive samogasive instalacijske cijevi CSS promjera 25 mm, komplet s izradom žljebova i prodora u zidovima i stropovima i sitnim spojnim i montažnim materijalom</t>
  </si>
  <si>
    <t>Ispitivanja EKI</t>
  </si>
  <si>
    <t xml:space="preserve">UKUPNO TELEKOMUNIKACIJSKE INSTALACIJE </t>
  </si>
  <si>
    <t>Komunikacijski ormar  KO2-2</t>
  </si>
  <si>
    <t>Komunikacijski ormar - KO1-2</t>
  </si>
  <si>
    <t>IZNOS PDV-a 25%:</t>
  </si>
  <si>
    <t>SVEUKUPNO:</t>
  </si>
  <si>
    <t>UKUPNO:</t>
  </si>
  <si>
    <t>I.9. ELEKTROTEHNIČKI RADOVI UKUPNO:</t>
  </si>
  <si>
    <t>INSTALACIJE HLAĐENJA</t>
  </si>
  <si>
    <t>INSTALACIJA HLAĐENJA</t>
  </si>
  <si>
    <t>Vanjska stolarija</t>
  </si>
  <si>
    <t>Demontaža unutrašnje stolarije, spuštanje, utovar i odvoz na deponiju (pristojba uključena u cijenu).                                  Obračun po komadu.</t>
  </si>
  <si>
    <t>UKUPNO Razdjelni ormar RO2-1</t>
  </si>
  <si>
    <t>UKUPNO ELEKTROENERGETSKE INSTALACIJE</t>
  </si>
  <si>
    <t>Ukupno komunikacijski ormar KO1-1</t>
  </si>
  <si>
    <t>Ukupno komunikacijski ormar KO2-2</t>
  </si>
  <si>
    <t>Ukupno komunikacijski ormar KO1-2</t>
  </si>
  <si>
    <t>Isporuka i postavljanje u strop ugradne svjetiljke, LED izvor svjetlosti, min 2500 lm, Ø195-250mm ,temperatura boje svjetlosti 3000K, CRI≥80, IP44</t>
  </si>
  <si>
    <r>
      <t xml:space="preserve">VRSTA: </t>
    </r>
    <r>
      <rPr>
        <b/>
        <sz val="11"/>
        <rFont val="Calibri"/>
        <family val="2"/>
        <scheme val="minor"/>
      </rPr>
      <t>TROŠKOVNIK GRAĐEVINSKO OBRTNIČKIH I INSTALATERSKIH RADOVA</t>
    </r>
  </si>
  <si>
    <t>Demontaža postojeće sanitarne opreme, spuštanje, utovar i odvoz na deponiju (pristojba uključena u cijenu).  Obračun po komadu.</t>
  </si>
  <si>
    <t>WC školjka s vodokotlićem</t>
  </si>
  <si>
    <t>Umivaonik</t>
  </si>
  <si>
    <t>Demontaža drvenih pregrada s nadsvjetlom, spuštanje otpadnog materijala, utovar i odvoz na deponiju (pristojba uključena u cijenu). Obračun po m2.</t>
  </si>
  <si>
    <t>Demontaža drvenih pregrada s nadsvjetlom</t>
  </si>
  <si>
    <t>Demontaža pregradnih GK zidova</t>
  </si>
  <si>
    <t>Demontaža pregradnih zidova od GK ploča, iznošenje i spuštanje otpadnog materijala, utovar i odvoz na gradsku deponiju. Pristojba deponije uključena je u cijenu. Obračun po m2.</t>
  </si>
  <si>
    <t>Razbijanje zidne obloge od keramičkih pločica</t>
  </si>
  <si>
    <t>Razbijanje zidne obloge od keramičkih pločica u prostoru čajne kuhinje i sanitarnih prostora. Iznošenje, spuštanje, utovar i odvoz na gradsku deponiju. Pristojba deponije uključena je u cijenu.                                                                     Obračun po m2.</t>
  </si>
  <si>
    <t>Zahvat u prostoru: ADAPTACIJA PROSTORA POSTOJEĆEG INTERIJERA ZGRADE DESNO</t>
  </si>
  <si>
    <t>Izradio: Dimidium projekt d.o.o., Gospodarska zona 23, Antunovac</t>
  </si>
  <si>
    <t>Projekt : TD 2494-20</t>
  </si>
  <si>
    <t>Nabava i doprema materijala i ličenje unutrašnjih GK zidova, poludisperzivnom bijelom bojom za unutrašnje radove. Stavkom je obuhvaćena radna skela, materijal i rad.  Obračun po m2.</t>
  </si>
  <si>
    <t>Nabava, doprema i polaganje termoizolacije poda od tvrdih  ploča XPS-a (ρ=30kg/m³), debljine 5 cm. Stavka uključuje i sloj PVC folije.  Obračun po m² .</t>
  </si>
  <si>
    <t>REKAPITULACIJA GRAĐEVINSKO-OBRTNIČKIH RADOVA</t>
  </si>
  <si>
    <t>GRAĐEVINSKO-OBRTNIČKI RADOVI</t>
  </si>
  <si>
    <t>Jednokrilni prozor dim. 50x80 cm, ST.01.</t>
  </si>
  <si>
    <t>Dvokrilni prozor s parapetom dim. 260x300 cm, ST.02.</t>
  </si>
  <si>
    <t>Jednokrilni prozor s parapetom dim.115x300 cm, ST.03.</t>
  </si>
  <si>
    <t>Unutarnja vrata dim. 100/300 cm, ST.01</t>
  </si>
  <si>
    <t>Unutarnja aluminijska stolarija</t>
  </si>
  <si>
    <t>Unutarnja vrata dim. 80/210 cm, ST.02</t>
  </si>
  <si>
    <t>Unutarnja vrata dim. 80/210 cm, ST.02a</t>
  </si>
  <si>
    <t>Izrada, doprema i montaža unutarnje stolarije od eloksiranih aluminijskih profila (RAL 7016) ostakljeni dijelovi s mat folijom prema odabiru Projektanta i Investitora. Vratno krilo opremljeno kromiranom kvakom i štitnicima, usadnom bravom i komplet okovom. Za detalje vidjeti shemu stolarije.                                                                                                   Obračun po komadu.</t>
  </si>
  <si>
    <t>Unutarnja vrata dim. 80/300+115/300cm, ST.05</t>
  </si>
  <si>
    <t>Unutarnja vrata dim. 90/300+370/300cm, ST.03</t>
  </si>
  <si>
    <t>Unutarnja vrata dim. 90/300+370/300cm, ST.03a</t>
  </si>
  <si>
    <t>Unutarnja vrata dim. 90/300+230/300cm, ST.04</t>
  </si>
  <si>
    <t>Unutarnja dvokrilna vrata dim. 140/300 cm, ST.06</t>
  </si>
  <si>
    <t>Sanitarna pregrada u WC-u dim. 85/210 cm, ST.07</t>
  </si>
  <si>
    <t>Sanitarna pregrada u WC-u dim. 164/210 cm, ST.08</t>
  </si>
  <si>
    <t>Ovješeni spušteni stropovi od modularnih ploča dim. 600x600x15 mm</t>
  </si>
  <si>
    <t>Dobava i izrada ovješenih spuštenih stropova od modularnih ploča dim 600x600x15 mm. Visina ovjesa 70 cm. Cijenom obuhvatiti sav potrebni vezni i spojni materijal, podkonstrukciju te radnu skelu.                                   Obračun po m².</t>
  </si>
  <si>
    <t>Nabava materijala, dobava i izrada obloge ugradbenih vodokotlića impregniranim (zelene) GK pločama. Stavka uključuje sav potreban materijal i rad do gotovosti za keramičarske radove.                                                                    Obračun po m2.</t>
  </si>
  <si>
    <t>Dobava i izrada pregradnih zidova od GK ploča debljine d=1,25 cm na podkonstrukciji, dupla laga (2xstandardna GK ploča obostrano), ispuna tervol d=7,00 cm. Cijenom obuhvatiti sav potreban materijal i rad, te radnu skelu. GK zidove je potrebno bandažirati te trokrato gletovati do pune gotovosti, pripremiti ga za ličenje bez temeljnog premaza.  Obračun po m².</t>
  </si>
  <si>
    <t>Dobava i izrada pregradnih zidova sanitarnih prostora od     GK ploča debljine d=1,25 cm na podkonstrukciji, dupla laga (2xzelena GK ploča+2xstandardna GK ploča), ispuna tervol d=7,00 cm. Cijenom obuhvatiti sav potreban materijal i rad,       te radnu skelu. GK zidove je potrebno bandažirati te trokrato gletovati do pune gotovosti, pripremiti ga za ličenje bez temeljnog premaza. Obračun po m².</t>
  </si>
  <si>
    <t>Dobava i izrada pregradnih zidova sanitarnih prostora od     GK ploča debljine d=1,25 cm na podkonstrukciji, dupla laga (2xzelena GK ploča obostrano), ispuna tervol d=7,00 cm. Cijenom obuhvatiti sav potreban materijal i rad,       te radnu skelu. GK zidove je potrebno bandažirati te trokrato gletovati do pune gotovosti, pripremiti ga za ličenje bez temeljnog premaza i oblogu keramikom. Obračun po m².</t>
  </si>
  <si>
    <t>Demontaža telekomunikacijske instalacije, odspajanje i uklanjanje mrežnih priključnica, na površini od cca 595 m2</t>
  </si>
  <si>
    <t>PRIJELAZNE LAJSNE</t>
  </si>
  <si>
    <t>Demontaža vanjskih i unutarnjih jedinica klime</t>
  </si>
  <si>
    <t>Al klupčice</t>
  </si>
  <si>
    <t>Nabava, doprema i montaža PVC lajsni na spoj vanjske stolarije sa keramičkom oblogom podova i samu stijenu. Profil lajsne do 5*5 cm. Spajanje se izvodi brtvilima za plastiku. Obračun po m1.</t>
  </si>
  <si>
    <t>Demontaža postojeće instalacije vodovoda i odvodnje, radi zamjene novom instalacijom. Obračun po m1.</t>
  </si>
  <si>
    <t>Demontaža vanjskih i unutarnjih jedinica klime, iznošenje, utovar i odvoz na deponiju. Pristojba deponije uključena je u cijenu. Stavka uključuje                                         montažu i demontažu radne skele. Obračun po kompletu.</t>
  </si>
  <si>
    <t>Izrada hidroizolacije podova u sanitarnim prostorima</t>
  </si>
  <si>
    <t>Dobava materijala i izrada horizontalne hidroizolacije poda sanitarnih prostora. Hidroizolaciju treba nanijeti na posve suhu, ravnu i čistu zaglađenu površinu. Stavka uključuje sav potreban materijal i rad do potpune gotovosti. Obračun po m2.</t>
  </si>
  <si>
    <t>- nivelirajući sloj</t>
  </si>
  <si>
    <t>Nabava i doprema materijala priprema (gletanje 2x+otprašivanje), impregnacija podloge i ličenje unutrašnjih zidova, poludisperzivnom bijelom bojom za unutrašnje radove. Stavkom je obuhvaćen sav materijal, radna skela i rad. Obračun po m2 .</t>
  </si>
  <si>
    <t>Priprema i ličenje unutarnjih zidova</t>
  </si>
  <si>
    <t>Ličenje unutarnjih GK zidova</t>
  </si>
  <si>
    <t>Djelimično žbukanje</t>
  </si>
  <si>
    <t>Djelimično žbukanje unutarnjih zidova. Grubo žbukanje vapneno-cementnom temeljnom žbukom u sloju debljine cca 1,5 cm, finiranje mineralnom zaribanom žbukom u sloju do 3 mm. Prije samog žbukanja nanosi se sloj cementnog šprica, a na svim rubovima i kutevima se postavljaju lajsne za žbukanje. Stavka obuhvaća radnu skelu i druge predradnje, kao što je čišćenje zidova i zaštita stolarije.  Obračun po m2.</t>
  </si>
  <si>
    <t>Djelimično odbijanje žbuke</t>
  </si>
  <si>
    <t>Odbijanje rastrešene žbuke sa dijela zidova, iznošenje otpadnog materijala, utovar i odvoz na gradsku deponiju. Obračun po m2.</t>
  </si>
  <si>
    <t>Ispiranje i dezinfekcija montiranog cjevovoda sanitarne vodovodne mreže klorom. Nakon uspješno obavljene tlačne probe i ugradbe armatura kompletan cjevovod dezinficirati vodenom otopinom klora, koncentracije 10 g Cl/m3 vode u instalaciji, s prethodnim i naknadnim ispiranjem instalacije uz protok vode jednak peterostrukom obujmu vode u instalaciji. Cjevovod dezinficirati i ispirati dok se ne dobiju zadovoljavajući rezultati ispravnosti vode za piće, o čemu treba dobaviti valjani atest.
Obračun po kompletu.</t>
  </si>
  <si>
    <t>Ispitivanje kompletne kanalizacijske instalacije na vodonepropusnost, statičkim vodenim pretlakom od 500 mbara u trajanju od 30 minuta.
Obračun po kompletu.</t>
  </si>
  <si>
    <t>Ispitivanje kanalizacije</t>
  </si>
  <si>
    <t>Nabava, dobava i montaža kuglastih ventila s ručicom.
Obračun po ugrađenom komadu.</t>
  </si>
  <si>
    <t>ø15</t>
  </si>
  <si>
    <t>ø20</t>
  </si>
  <si>
    <t>Kuglasti ventili</t>
  </si>
  <si>
    <t>Ispitivanje gotove vodovodne mreže na tlak od 10 bara u trajanju najmanje 6 sati ili dok se ne pregledaju svi spojevi. U stavku je uključena voda, dobava pumpe i mjernog uređaja kao i ostalog potrebnog pribora za provedbu tlačne probe. Obračun po kompletu.</t>
  </si>
  <si>
    <t>Tlačno ispitivanje instalacije</t>
  </si>
  <si>
    <t xml:space="preserve">Inverter split sustav koji se sastoji od jedne unutarnje jedinice (rashladne snage od 3,5 kW) i vanjske jedinice, te se isporučuje komplet sa tipskim vanjskim L nosačem, montažnom pločom, bežičnim daljinskim upravljačem s baterijama. Unutarnja jedinica je opremljena ventilatorom, filterom, izmjenjivačem topline s direktnom ekspanzijom freona, te svim potrebnim elementima za zaštitu, kontrolu i regulaciju uređaja  i temperature.
</t>
  </si>
  <si>
    <t>Demontaža podne obloge i podslojeva (estrih i drugo)</t>
  </si>
  <si>
    <t>Demontaža / razbijanje podnih obloga sa podslojevima do podne betonske ploče, spuštanje otpadnog materijala, utovar i odvoz na deponiju (pristojba uključena u cijenu).  Obračun po m2.</t>
  </si>
  <si>
    <t>Završno grubo i fino čišćenje i pranje prostora nakon svih izvedenih radova. Obračun po m2.</t>
  </si>
  <si>
    <t>Izrada cementnog estriha na podovima</t>
  </si>
  <si>
    <t>Nabava i doprema materijala i izrada cementnog estriha u sloju debljine 5 cm sa polipropilenskim vlaknima, iznad termoizolacije.Estrih ugraditi i popeglati do potpune funkcionalnosti. Obračun po m².</t>
  </si>
  <si>
    <t>IZOLATERSKI I ZIDARSKI RADOVI</t>
  </si>
  <si>
    <t xml:space="preserve"> - keramičke pločice dim. 15x60cm, uzorak drva</t>
  </si>
  <si>
    <t>Nabava, doprema i montaža aluminijsko-plastičnih cijevi, sa spajanjem ˝press˝ spojnicama od mesinga,  za razvod sanitarne hladne i tople vode, uključujući sve potrebne dijelove za spajanje cijevi (kao što su: spojnice, T-komadi, redukcije, koljena, elektrospojnice i slično), potrebnu izolaciju (cijevi se postavljaju unutar sanitarnih čvorova u spuštenom stropu i  zidu), te pribor za ovjes i fiksiranje cjevovoda, i sl.
Cijevi hladne vode u zidu oviti jednostrukim slojem tehničkog filca, a cijevi tople vode dvostrukim slojem, cijevi hladne vode u spuštenom stropu izolirati toplinskom izolacijom od samogasivog fleksibilanog elastomernog materijala, debljine 6 mm, a cijevi tople vode debljine 9 mm.
Obračun po m' montiranog cjevovoda</t>
  </si>
  <si>
    <t>umivaonik dim. 60x40cm (+/-5%)</t>
  </si>
  <si>
    <t>DEMONTAŽA - u sve stavke uključiti i odvoz na deponiju te deponijsku naknadu</t>
  </si>
  <si>
    <r>
      <t xml:space="preserve">Nabava, doprema i ugradnja PVC prozora, vrata i stijena RAL ugradnja s brtvljenjem pomoću folija i ekspandirajuće brtve. (Na vanjskom dijelu stranice okvira stolarskog elementa okrenutoj prema zidu, lijepi se ekspandirajuća brtva, a sa unutarnje strane okvira lijepi se folija. Nakon ugradnje ekspandirajuća brtva, na vanjskoj strani okvira, popunjava i brtvi međuprostor između zida i okvira elementa, a ostatak međuprostora ispunjava se pur pjenom. Ista se, nakon što se osuši i odreže, s unutarnje strane zaštićuje folijom, te je time osigurana od djelovanja vanjskih utjecaja.) Dimenzije polja uskladiti s uklonjenim prozorima i vratima, te prema shemi stolarije koja je sastavni dio Projekta. PVC profili su ral 9010 minimalne ugradbene dubine 92 mm sa prekinutim toplinskim mostom, minimalno 6 komora i 3 brtve, ostakljeni IZO low-e staklom sa termix pvc distancerom minimalno debljine 56 mm (6+20+4+20+6) s koeficijentom prolaza topline prozora </t>
    </r>
    <r>
      <rPr>
        <sz val="11"/>
        <color theme="1"/>
        <rFont val="Calibri"/>
        <family val="2"/>
        <scheme val="minor"/>
      </rPr>
      <t xml:space="preserve"> Uw&lt;0,9 W/m²K (Uf&lt;1,0 W/m²K, Ug&lt;0,6 W/m²K). Okov je tipski skriven sa inox  sigurnosnim poluolivama i RC 2 protuprovalnom zaštitom. Stavka uključuje vanjske klupčice od aluminijskog lima r.š. do 25cm.  </t>
    </r>
  </si>
  <si>
    <t>Dobava i postavljanje podne obloge i cokla od gres porculanskih pločica. Ugrađuju se fleksibilnim ljepilom, reške se zapunjavaju fleksibilnom masom za fugiranje u tamno sivoj boji. Pločice dimenzija 15x60cm s uzorkom drva, I.klase, protukliznost R10. Prije polaganja pločica površinu podova u sanitarnim prostorima izravnati nivelirajućim slojem. U cijenu uračunati sav potreban materijal i pribor kao i transport i istovar. Obračun po m2.</t>
  </si>
  <si>
    <r>
      <t>Dobava i postavljanje zidne obloge s gres porculanskim pločicama do visine 1,80 m u sanitarnim čvorovima i kupaonicama, te do visine 1,60 m u radnom dijelu kuhinje. Ugrađuju se fleksibilnim ljepilom, reške se zapunjavaju fleksibilnom masom za fugiranje</t>
    </r>
    <r>
      <rPr>
        <sz val="11"/>
        <color rgb="FFFF0000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scheme val="minor"/>
      </rPr>
      <t>U cijenu uračunati sav potreban materijal i pribor kao i transport i istovar. Dimenzija pločice 40x60cm, I.klase. Obračun po m2.</t>
    </r>
  </si>
  <si>
    <t>Nabava, dobava i ugradnja sanitarne opreme sa svim potrebnim spojnim materijalom, bijela sjajna keramika:</t>
  </si>
  <si>
    <t>1.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</si>
  <si>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</si>
  <si>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</si>
  <si>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</si>
  <si>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</si>
  <si>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</si>
  <si>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</si>
  <si>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</si>
  <si>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</si>
  <si>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</si>
  <si>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</si>
  <si>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</si>
  <si>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</si>
  <si>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</si>
  <si>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2.</t>
  </si>
  <si>
    <t>2.1.</t>
  </si>
  <si>
    <t>2.2.</t>
  </si>
  <si>
    <t>2.3.</t>
  </si>
  <si>
    <t>3.</t>
  </si>
  <si>
    <t>3.1.</t>
  </si>
  <si>
    <t>3.2.</t>
  </si>
  <si>
    <t>3.3.</t>
  </si>
  <si>
    <t>3.4.</t>
  </si>
  <si>
    <t>3.5.</t>
  </si>
  <si>
    <t>UKUPNO  RADOVI DEMONTAŽE I RUŠENJA:</t>
  </si>
  <si>
    <t>UKUPNO  IZOLATERSKI RADOVI</t>
  </si>
  <si>
    <t>UKUPNO SUHOMONTAŽNI RADOVI</t>
  </si>
  <si>
    <t>4.</t>
  </si>
  <si>
    <t>4.1.</t>
  </si>
  <si>
    <t>4.2.</t>
  </si>
  <si>
    <t>UKUPNO  STOLARSKI RADOVI</t>
  </si>
  <si>
    <t>5.</t>
  </si>
  <si>
    <t>5.1.</t>
  </si>
  <si>
    <t>5.2.</t>
  </si>
  <si>
    <t>5.3.</t>
  </si>
  <si>
    <t>UKUPNO PODOPOLAGAČKI RADOVI</t>
  </si>
  <si>
    <t>6.</t>
  </si>
  <si>
    <t>6.1.</t>
  </si>
  <si>
    <t>6.2.</t>
  </si>
  <si>
    <t>6.3.</t>
  </si>
  <si>
    <t>UKUPNO SOBOSLIKARSKO-LIČILAČKI RADOVI</t>
  </si>
  <si>
    <t>7.</t>
  </si>
  <si>
    <t>7.1.</t>
  </si>
  <si>
    <t>7.2.</t>
  </si>
  <si>
    <t>7.3.</t>
  </si>
  <si>
    <t>7.4.</t>
  </si>
  <si>
    <t>7.5.</t>
  </si>
  <si>
    <t>Nabava, doprema i montaža zvučno optimiranih troslojnih polipropilenskih odvodnih cijevi za unutarnju instalaciju odvodnje, s natičnim spajanjem, za definirani zvučno  poboljšane sistem odvodnje. Stavka  uključuje kompletan rad i fazonske komade te potreban pričvrsni pribor i originalne zvučno izolirane obujmice s gumenim uloškom.
Obračun po m' montiranog cjevovoda</t>
  </si>
  <si>
    <t>7.6.</t>
  </si>
  <si>
    <t>7.7.</t>
  </si>
  <si>
    <t>7.8.</t>
  </si>
  <si>
    <t>UKUPNO INSTALACIJA VODOVODA I KANALIZACIJE</t>
  </si>
  <si>
    <t>8.</t>
  </si>
  <si>
    <t>8.1.</t>
  </si>
  <si>
    <t>8.2.</t>
  </si>
  <si>
    <t>8.3.</t>
  </si>
  <si>
    <t>8.4.</t>
  </si>
  <si>
    <t>8.5.</t>
  </si>
  <si>
    <t>8.6.</t>
  </si>
  <si>
    <t>8.7.</t>
  </si>
  <si>
    <t>9.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</si>
  <si>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</si>
  <si>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</si>
  <si>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</si>
  <si>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</si>
  <si>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</si>
  <si>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</si>
  <si>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</si>
  <si>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</si>
  <si>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</si>
  <si>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</si>
  <si>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</si>
  <si>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</si>
  <si>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</si>
  <si>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</si>
  <si>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</si>
  <si>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</si>
  <si>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</si>
  <si>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</si>
  <si>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</si>
  <si>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</si>
  <si>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</si>
  <si>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9.22.</t>
  </si>
  <si>
    <t>9.23.</t>
  </si>
  <si>
    <t>9.24.</t>
  </si>
  <si>
    <t>9.25.</t>
  </si>
  <si>
    <t>9.26.</t>
  </si>
  <si>
    <t>9.27.</t>
  </si>
  <si>
    <t>9.28.</t>
  </si>
  <si>
    <t>9.29.</t>
  </si>
  <si>
    <t>9.30.</t>
  </si>
  <si>
    <t>9.31.</t>
  </si>
  <si>
    <t>9.32.</t>
  </si>
  <si>
    <t>9.33.</t>
  </si>
  <si>
    <t>9.34.</t>
  </si>
  <si>
    <t>9.35.</t>
  </si>
  <si>
    <t>9.36.</t>
  </si>
  <si>
    <t>9.37.</t>
  </si>
  <si>
    <t>9.38.</t>
  </si>
  <si>
    <t>9.39.</t>
  </si>
  <si>
    <t>9.40.</t>
  </si>
  <si>
    <t>9.41.</t>
  </si>
  <si>
    <t>9.42.</t>
  </si>
  <si>
    <t>10.1.</t>
  </si>
  <si>
    <t>UKUPNO INSTALACIJE HLAĐENJA</t>
  </si>
  <si>
    <t>UKUPNO 1.-6. GRAĐEVINSKO-OBRTNIČKI RADOVI:</t>
  </si>
  <si>
    <t>8.-9.</t>
  </si>
  <si>
    <t>10.</t>
  </si>
  <si>
    <t>1.-6.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</si>
</sst>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91">
    <xf numFmtId="0" fontId="0" fillId="0" borderId="0" xfId="0"/>
    <xf numFmtId="0" fontId="4" fillId="0" borderId="0" xfId="0" applyFont="1" applyFill="1" applyAlignment="1">
      <alignment horizontal="center" vertical="top" wrapText="1"/>
    </xf>
    <xf numFmtId="4" fontId="5" fillId="0" borderId="0" xfId="0" applyNumberFormat="1" applyFont="1" applyFill="1" applyAlignment="1">
      <alignment horizontal="center" vertical="top" wrapText="1"/>
    </xf>
    <xf numFmtId="4" fontId="4" fillId="0" borderId="0" xfId="0" applyNumberFormat="1" applyFont="1" applyFill="1" applyAlignment="1">
      <alignment horizontal="right" vertical="top" wrapText="1"/>
    </xf>
    <xf numFmtId="0" fontId="5" fillId="0" borderId="0" xfId="0" applyFont="1"/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justify" vertical="top" wrapText="1"/>
    </xf>
    <xf numFmtId="4" fontId="4" fillId="0" borderId="0" xfId="0" applyNumberFormat="1" applyFont="1" applyFill="1" applyAlignment="1">
      <alignment horizontal="center"/>
    </xf>
    <xf numFmtId="4" fontId="6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center" wrapText="1"/>
    </xf>
    <xf numFmtId="4" fontId="4" fillId="0" borderId="0" xfId="0" applyNumberFormat="1" applyFont="1" applyFill="1" applyAlignment="1">
      <alignment horizontal="right" wrapText="1"/>
    </xf>
    <xf numFmtId="0" fontId="8" fillId="0" borderId="0" xfId="0" applyFont="1"/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wrapText="1"/>
    </xf>
    <xf numFmtId="4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/>
    <xf numFmtId="0" fontId="8" fillId="0" borderId="0" xfId="0" applyFont="1" applyFill="1"/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wrapText="1"/>
    </xf>
    <xf numFmtId="4" fontId="7" fillId="2" borderId="1" xfId="0" applyNumberFormat="1" applyFont="1" applyFill="1" applyBorder="1" applyAlignment="1">
      <alignment horizontal="center"/>
    </xf>
    <xf numFmtId="4" fontId="7" fillId="2" borderId="1" xfId="0" applyNumberFormat="1" applyFont="1" applyFill="1" applyBorder="1"/>
    <xf numFmtId="0" fontId="4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/>
    </xf>
    <xf numFmtId="0" fontId="5" fillId="0" borderId="2" xfId="1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center"/>
    </xf>
    <xf numFmtId="4" fontId="8" fillId="0" borderId="2" xfId="0" applyNumberFormat="1" applyFont="1" applyFill="1" applyBorder="1"/>
    <xf numFmtId="0" fontId="7" fillId="0" borderId="2" xfId="0" applyFont="1" applyFill="1" applyBorder="1" applyAlignment="1">
      <alignment horizontal="center" vertical="top"/>
    </xf>
    <xf numFmtId="0" fontId="4" fillId="0" borderId="2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/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/>
    <xf numFmtId="0" fontId="8" fillId="0" borderId="1" xfId="0" applyFont="1" applyFill="1" applyBorder="1" applyAlignment="1">
      <alignment horizontal="left" wrapText="1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center"/>
    </xf>
    <xf numFmtId="4" fontId="5" fillId="0" borderId="1" xfId="3" applyNumberFormat="1" applyFont="1" applyBorder="1" applyAlignment="1">
      <alignment horizontal="center"/>
    </xf>
    <xf numFmtId="4" fontId="5" fillId="0" borderId="1" xfId="3" applyNumberFormat="1" applyFont="1" applyBorder="1" applyAlignment="1">
      <alignment horizontal="right"/>
    </xf>
    <xf numFmtId="0" fontId="5" fillId="0" borderId="6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center"/>
    </xf>
    <xf numFmtId="4" fontId="5" fillId="0" borderId="6" xfId="3" applyNumberFormat="1" applyFont="1" applyBorder="1" applyAlignment="1">
      <alignment horizontal="center"/>
    </xf>
    <xf numFmtId="4" fontId="5" fillId="0" borderId="6" xfId="3" applyNumberFormat="1" applyFont="1" applyBorder="1" applyAlignment="1">
      <alignment horizontal="right"/>
    </xf>
    <xf numFmtId="0" fontId="11" fillId="0" borderId="1" xfId="3" applyFont="1" applyBorder="1" applyAlignment="1">
      <alignment horizontal="center" vertical="top"/>
    </xf>
    <xf numFmtId="0" fontId="11" fillId="0" borderId="1" xfId="3" applyFont="1" applyBorder="1" applyAlignment="1">
      <alignment horizontal="center"/>
    </xf>
    <xf numFmtId="4" fontId="11" fillId="0" borderId="1" xfId="3" applyNumberFormat="1" applyFont="1" applyBorder="1" applyAlignment="1">
      <alignment horizontal="center"/>
    </xf>
    <xf numFmtId="4" fontId="11" fillId="0" borderId="1" xfId="3" applyNumberFormat="1" applyFont="1" applyBorder="1" applyAlignment="1">
      <alignment horizontal="right"/>
    </xf>
    <xf numFmtId="0" fontId="11" fillId="0" borderId="6" xfId="3" applyFont="1" applyBorder="1" applyAlignment="1">
      <alignment horizontal="center" vertical="top"/>
    </xf>
    <xf numFmtId="0" fontId="11" fillId="0" borderId="6" xfId="3" applyFont="1" applyBorder="1" applyAlignment="1">
      <alignment horizontal="left" vertical="top" wrapText="1"/>
    </xf>
    <xf numFmtId="0" fontId="11" fillId="0" borderId="6" xfId="3" applyFont="1" applyBorder="1" applyAlignment="1">
      <alignment horizontal="center"/>
    </xf>
    <xf numFmtId="4" fontId="11" fillId="0" borderId="6" xfId="3" applyNumberFormat="1" applyFont="1" applyBorder="1" applyAlignment="1">
      <alignment horizontal="center"/>
    </xf>
    <xf numFmtId="4" fontId="11" fillId="0" borderId="6" xfId="3" applyNumberFormat="1" applyFont="1" applyBorder="1" applyAlignment="1">
      <alignment horizontal="right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wrapText="1"/>
    </xf>
    <xf numFmtId="4" fontId="8" fillId="0" borderId="0" xfId="0" applyNumberFormat="1" applyFont="1" applyFill="1" applyAlignment="1">
      <alignment horizontal="center"/>
    </xf>
    <xf numFmtId="4" fontId="8" fillId="0" borderId="0" xfId="0" applyNumberFormat="1" applyFont="1" applyFill="1"/>
    <xf numFmtId="0" fontId="8" fillId="0" borderId="7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wrapText="1"/>
    </xf>
    <xf numFmtId="4" fontId="8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/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/>
    <xf numFmtId="4" fontId="5" fillId="0" borderId="0" xfId="0" applyNumberFormat="1" applyFont="1"/>
    <xf numFmtId="4" fontId="8" fillId="0" borderId="0" xfId="0" applyNumberFormat="1" applyFont="1"/>
    <xf numFmtId="0" fontId="5" fillId="0" borderId="0" xfId="0" applyFont="1" applyFill="1" applyAlignment="1"/>
    <xf numFmtId="0" fontId="4" fillId="0" borderId="1" xfId="1" applyFont="1" applyFill="1" applyBorder="1" applyAlignment="1">
      <alignment horizontal="left" vertical="top"/>
    </xf>
    <xf numFmtId="4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vertical="top" wrapText="1"/>
    </xf>
    <xf numFmtId="4" fontId="8" fillId="0" borderId="0" xfId="0" applyNumberFormat="1" applyFont="1" applyAlignment="1">
      <alignment vertical="top"/>
    </xf>
    <xf numFmtId="0" fontId="7" fillId="3" borderId="4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wrapText="1"/>
    </xf>
    <xf numFmtId="4" fontId="7" fillId="3" borderId="3" xfId="0" applyNumberFormat="1" applyFont="1" applyFill="1" applyBorder="1" applyAlignment="1">
      <alignment horizontal="center"/>
    </xf>
    <xf numFmtId="4" fontId="7" fillId="3" borderId="3" xfId="0" applyNumberFormat="1" applyFont="1" applyFill="1" applyBorder="1"/>
    <xf numFmtId="4" fontId="7" fillId="3" borderId="5" xfId="0" applyNumberFormat="1" applyFont="1" applyFill="1" applyBorder="1"/>
    <xf numFmtId="0" fontId="8" fillId="2" borderId="4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wrapText="1"/>
    </xf>
    <xf numFmtId="4" fontId="7" fillId="2" borderId="3" xfId="0" applyNumberFormat="1" applyFont="1" applyFill="1" applyBorder="1" applyAlignment="1">
      <alignment horizontal="center"/>
    </xf>
    <xf numFmtId="4" fontId="7" fillId="2" borderId="3" xfId="0" applyNumberFormat="1" applyFont="1" applyFill="1" applyBorder="1"/>
    <xf numFmtId="4" fontId="7" fillId="2" borderId="5" xfId="0" applyNumberFormat="1" applyFont="1" applyFill="1" applyBorder="1"/>
    <xf numFmtId="0" fontId="4" fillId="2" borderId="1" xfId="3" applyFont="1" applyFill="1" applyBorder="1" applyAlignment="1">
      <alignment horizontal="center" vertical="top"/>
    </xf>
    <xf numFmtId="0" fontId="4" fillId="2" borderId="1" xfId="3" applyFont="1" applyFill="1" applyBorder="1" applyAlignment="1">
      <alignment horizontal="left" vertical="top" wrapText="1"/>
    </xf>
    <xf numFmtId="0" fontId="5" fillId="2" borderId="1" xfId="3" applyFont="1" applyFill="1" applyBorder="1" applyAlignment="1">
      <alignment horizontal="center"/>
    </xf>
    <xf numFmtId="4" fontId="5" fillId="2" borderId="1" xfId="3" applyNumberFormat="1" applyFont="1" applyFill="1" applyBorder="1" applyAlignment="1">
      <alignment horizontal="center"/>
    </xf>
    <xf numFmtId="2" fontId="5" fillId="2" borderId="1" xfId="3" applyNumberFormat="1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 vertical="top"/>
    </xf>
    <xf numFmtId="0" fontId="5" fillId="2" borderId="1" xfId="3" applyFont="1" applyFill="1" applyBorder="1" applyAlignment="1">
      <alignment horizontal="left" vertical="top" wrapText="1"/>
    </xf>
    <xf numFmtId="4" fontId="4" fillId="2" borderId="1" xfId="3" applyNumberFormat="1" applyFont="1" applyFill="1" applyBorder="1" applyAlignment="1">
      <alignment horizontal="right"/>
    </xf>
    <xf numFmtId="0" fontId="9" fillId="2" borderId="1" xfId="3" applyFont="1" applyFill="1" applyBorder="1" applyAlignment="1">
      <alignment horizontal="center" vertical="center" wrapText="1"/>
    </xf>
    <xf numFmtId="4" fontId="5" fillId="2" borderId="1" xfId="3" applyNumberFormat="1" applyFont="1" applyFill="1" applyBorder="1" applyAlignment="1">
      <alignment horizontal="right"/>
    </xf>
    <xf numFmtId="0" fontId="4" fillId="2" borderId="2" xfId="3" applyFont="1" applyFill="1" applyBorder="1" applyAlignment="1">
      <alignment horizontal="center" vertical="top"/>
    </xf>
    <xf numFmtId="4" fontId="4" fillId="2" borderId="2" xfId="3" applyNumberFormat="1" applyFont="1" applyFill="1" applyBorder="1" applyAlignment="1">
      <alignment horizontal="right"/>
    </xf>
    <xf numFmtId="4" fontId="8" fillId="2" borderId="3" xfId="0" applyNumberFormat="1" applyFont="1" applyFill="1" applyBorder="1" applyAlignment="1">
      <alignment horizontal="center"/>
    </xf>
    <xf numFmtId="4" fontId="8" fillId="2" borderId="3" xfId="0" applyNumberFormat="1" applyFont="1" applyFill="1" applyBorder="1"/>
    <xf numFmtId="0" fontId="10" fillId="2" borderId="1" xfId="3" applyFont="1" applyFill="1" applyBorder="1" applyAlignment="1">
      <alignment horizontal="center" vertical="top"/>
    </xf>
    <xf numFmtId="0" fontId="10" fillId="2" borderId="1" xfId="3" applyFont="1" applyFill="1" applyBorder="1" applyAlignment="1">
      <alignment horizontal="left" vertical="top" wrapText="1"/>
    </xf>
    <xf numFmtId="0" fontId="11" fillId="2" borderId="1" xfId="3" applyFont="1" applyFill="1" applyBorder="1" applyAlignment="1">
      <alignment horizontal="center"/>
    </xf>
    <xf numFmtId="4" fontId="11" fillId="2" borderId="1" xfId="3" applyNumberFormat="1" applyFont="1" applyFill="1" applyBorder="1" applyAlignment="1">
      <alignment horizontal="center"/>
    </xf>
    <xf numFmtId="2" fontId="11" fillId="2" borderId="1" xfId="3" applyNumberFormat="1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 vertical="top"/>
    </xf>
    <xf numFmtId="4" fontId="10" fillId="2" borderId="1" xfId="3" applyNumberFormat="1" applyFont="1" applyFill="1" applyBorder="1" applyAlignment="1">
      <alignment horizontal="right"/>
    </xf>
    <xf numFmtId="0" fontId="9" fillId="2" borderId="1" xfId="3" applyFont="1" applyFill="1" applyBorder="1" applyAlignment="1">
      <alignment horizontal="left" vertical="top" wrapText="1"/>
    </xf>
    <xf numFmtId="4" fontId="11" fillId="2" borderId="1" xfId="3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center"/>
    </xf>
    <xf numFmtId="4" fontId="4" fillId="2" borderId="1" xfId="3" applyNumberFormat="1" applyFont="1" applyFill="1" applyBorder="1" applyAlignment="1">
      <alignment horizontal="center"/>
    </xf>
    <xf numFmtId="0" fontId="10" fillId="2" borderId="1" xfId="3" applyFont="1" applyFill="1" applyBorder="1" applyAlignment="1">
      <alignment horizontal="center"/>
    </xf>
    <xf numFmtId="4" fontId="10" fillId="2" borderId="1" xfId="3" applyNumberFormat="1" applyFont="1" applyFill="1" applyBorder="1" applyAlignment="1">
      <alignment horizontal="center"/>
    </xf>
    <xf numFmtId="4" fontId="13" fillId="2" borderId="1" xfId="3" applyNumberFormat="1" applyFont="1" applyFill="1" applyBorder="1" applyAlignment="1">
      <alignment horizontal="center"/>
    </xf>
    <xf numFmtId="4" fontId="12" fillId="2" borderId="1" xfId="3" applyNumberFormat="1" applyFont="1" applyFill="1" applyBorder="1" applyAlignment="1">
      <alignment horizontal="center"/>
    </xf>
    <xf numFmtId="0" fontId="10" fillId="2" borderId="2" xfId="3" applyFont="1" applyFill="1" applyBorder="1" applyAlignment="1">
      <alignment horizontal="center" vertical="top"/>
    </xf>
    <xf numFmtId="4" fontId="10" fillId="2" borderId="2" xfId="3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4" fontId="8" fillId="3" borderId="1" xfId="0" applyNumberFormat="1" applyFont="1" applyFill="1" applyBorder="1" applyAlignment="1">
      <alignment horizontal="center"/>
    </xf>
    <xf numFmtId="4" fontId="8" fillId="3" borderId="1" xfId="0" applyNumberFormat="1" applyFont="1" applyFill="1" applyBorder="1"/>
    <xf numFmtId="4" fontId="7" fillId="3" borderId="1" xfId="0" applyNumberFormat="1" applyFont="1" applyFill="1" applyBorder="1"/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wrapText="1"/>
    </xf>
    <xf numFmtId="4" fontId="7" fillId="3" borderId="0" xfId="0" applyNumberFormat="1" applyFont="1" applyFill="1" applyAlignment="1">
      <alignment horizontal="center"/>
    </xf>
    <xf numFmtId="4" fontId="7" fillId="3" borderId="0" xfId="0" applyNumberFormat="1" applyFont="1" applyFill="1"/>
    <xf numFmtId="0" fontId="8" fillId="3" borderId="3" xfId="0" applyFont="1" applyFill="1" applyBorder="1" applyAlignment="1">
      <alignment horizontal="center" vertical="top"/>
    </xf>
    <xf numFmtId="0" fontId="5" fillId="0" borderId="2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4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horizontal="center"/>
    </xf>
    <xf numFmtId="0" fontId="4" fillId="0" borderId="1" xfId="3" applyFont="1" applyBorder="1" applyAlignment="1">
      <alignment horizontal="center" vertical="top"/>
    </xf>
    <xf numFmtId="0" fontId="4" fillId="0" borderId="1" xfId="3" applyFont="1" applyBorder="1" applyAlignment="1">
      <alignment horizontal="left" vertical="top" wrapText="1"/>
    </xf>
    <xf numFmtId="2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center" vertical="top"/>
    </xf>
    <xf numFmtId="4" fontId="5" fillId="0" borderId="1" xfId="3" applyNumberFormat="1" applyFont="1" applyBorder="1"/>
    <xf numFmtId="0" fontId="5" fillId="0" borderId="1" xfId="3" applyFont="1" applyBorder="1" applyAlignment="1">
      <alignment horizontal="center" wrapText="1"/>
    </xf>
    <xf numFmtId="0" fontId="5" fillId="0" borderId="6" xfId="3" applyFont="1" applyBorder="1" applyAlignment="1">
      <alignment horizontal="center" vertical="top"/>
    </xf>
    <xf numFmtId="0" fontId="5" fillId="0" borderId="3" xfId="3" applyFont="1" applyBorder="1" applyAlignment="1">
      <alignment horizontal="center"/>
    </xf>
    <xf numFmtId="0" fontId="5" fillId="0" borderId="3" xfId="3" applyFont="1" applyBorder="1" applyAlignment="1">
      <alignment wrapText="1"/>
    </xf>
    <xf numFmtId="4" fontId="5" fillId="0" borderId="3" xfId="3" applyNumberFormat="1" applyFont="1" applyBorder="1" applyAlignment="1">
      <alignment horizontal="center"/>
    </xf>
    <xf numFmtId="4" fontId="5" fillId="0" borderId="3" xfId="3" applyNumberFormat="1" applyFont="1" applyBorder="1"/>
    <xf numFmtId="0" fontId="11" fillId="0" borderId="0" xfId="3" applyFont="1" applyAlignment="1">
      <alignment horizontal="center" vertical="top"/>
    </xf>
    <xf numFmtId="0" fontId="12" fillId="0" borderId="0" xfId="3" applyFont="1" applyAlignment="1">
      <alignment horizontal="left" vertical="top" wrapText="1"/>
    </xf>
    <xf numFmtId="0" fontId="11" fillId="0" borderId="0" xfId="3" applyFont="1" applyAlignment="1">
      <alignment horizontal="center"/>
    </xf>
    <xf numFmtId="4" fontId="11" fillId="0" borderId="0" xfId="3" applyNumberFormat="1" applyFont="1" applyAlignment="1">
      <alignment horizontal="center"/>
    </xf>
    <xf numFmtId="4" fontId="12" fillId="0" borderId="0" xfId="3" applyNumberFormat="1" applyFont="1" applyAlignment="1">
      <alignment horizontal="center"/>
    </xf>
    <xf numFmtId="4" fontId="11" fillId="0" borderId="0" xfId="3" applyNumberFormat="1" applyFont="1" applyAlignment="1">
      <alignment horizontal="right"/>
    </xf>
    <xf numFmtId="0" fontId="11" fillId="0" borderId="7" xfId="3" applyFont="1" applyBorder="1" applyAlignment="1">
      <alignment horizontal="center" vertical="top"/>
    </xf>
    <xf numFmtId="0" fontId="12" fillId="0" borderId="7" xfId="3" applyFont="1" applyBorder="1" applyAlignment="1">
      <alignment horizontal="left" vertical="top" wrapText="1"/>
    </xf>
    <xf numFmtId="0" fontId="11" fillId="0" borderId="7" xfId="3" applyFont="1" applyBorder="1" applyAlignment="1">
      <alignment horizontal="center"/>
    </xf>
    <xf numFmtId="4" fontId="11" fillId="0" borderId="7" xfId="3" applyNumberFormat="1" applyFont="1" applyBorder="1" applyAlignment="1">
      <alignment horizontal="center"/>
    </xf>
    <xf numFmtId="4" fontId="12" fillId="0" borderId="7" xfId="3" applyNumberFormat="1" applyFont="1" applyBorder="1" applyAlignment="1">
      <alignment horizontal="center"/>
    </xf>
    <xf numFmtId="4" fontId="11" fillId="0" borderId="7" xfId="3" applyNumberFormat="1" applyFont="1" applyBorder="1" applyAlignment="1">
      <alignment horizontal="right"/>
    </xf>
    <xf numFmtId="0" fontId="7" fillId="2" borderId="4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1" xfId="0" quotePrefix="1" applyFont="1" applyFill="1" applyBorder="1" applyAlignment="1">
      <alignment wrapText="1"/>
    </xf>
    <xf numFmtId="0" fontId="5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4" fontId="5" fillId="0" borderId="1" xfId="1" applyNumberFormat="1" applyFont="1" applyBorder="1" applyAlignment="1">
      <alignment horizontal="center" wrapText="1"/>
    </xf>
    <xf numFmtId="4" fontId="5" fillId="0" borderId="1" xfId="1" applyNumberFormat="1" applyFont="1" applyBorder="1" applyAlignment="1">
      <alignment horizontal="right" wrapText="1"/>
    </xf>
    <xf numFmtId="0" fontId="8" fillId="4" borderId="4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wrapText="1"/>
    </xf>
    <xf numFmtId="4" fontId="7" fillId="4" borderId="3" xfId="0" applyNumberFormat="1" applyFont="1" applyFill="1" applyBorder="1" applyAlignment="1">
      <alignment horizontal="center"/>
    </xf>
    <xf numFmtId="4" fontId="7" fillId="4" borderId="3" xfId="0" applyNumberFormat="1" applyFont="1" applyFill="1" applyBorder="1"/>
    <xf numFmtId="4" fontId="7" fillId="4" borderId="5" xfId="0" applyNumberFormat="1" applyFont="1" applyFill="1" applyBorder="1"/>
    <xf numFmtId="0" fontId="5" fillId="0" borderId="1" xfId="1" applyFont="1" applyBorder="1" applyAlignment="1">
      <alignment horizontal="justify" vertical="top" wrapText="1"/>
    </xf>
    <xf numFmtId="0" fontId="15" fillId="0" borderId="1" xfId="0" applyFont="1" applyFill="1" applyBorder="1" applyAlignment="1">
      <alignment horizontal="center" vertical="top"/>
    </xf>
    <xf numFmtId="0" fontId="16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horizontal="left" vertical="top" wrapText="1"/>
    </xf>
    <xf numFmtId="0" fontId="5" fillId="0" borderId="1" xfId="0" applyFont="1" applyFill="1" applyBorder="1" applyAlignment="1">
      <alignment wrapText="1"/>
    </xf>
    <xf numFmtId="17" fontId="11" fillId="0" borderId="1" xfId="3" applyNumberFormat="1" applyFont="1" applyBorder="1" applyAlignment="1">
      <alignment horizontal="center" vertical="top"/>
    </xf>
    <xf numFmtId="0" fontId="10" fillId="2" borderId="2" xfId="3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2" borderId="2" xfId="3" applyFont="1" applyFill="1" applyBorder="1" applyAlignment="1">
      <alignment horizontal="left" vertical="top"/>
    </xf>
  </cellXfs>
  <cellStyles count="4">
    <cellStyle name="Excel Built-in Normal" xfId="3" xr:uid="{00000000-0005-0000-0000-000000000000}"/>
    <cellStyle name="Normal 2" xfId="2" xr:uid="{00000000-0005-0000-0000-000001000000}"/>
    <cellStyle name="Normal 2 2" xfId="1" xr:uid="{00000000-0005-0000-0000-000002000000}"/>
    <cellStyle name="Normalno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8"/>
  <sheetViews>
    <sheetView tabSelected="1" zoomScaleNormal="100" workbookViewId="0">
      <selection activeCell="F272" sqref="F272"/>
    </sheetView>
  </sheetViews>
  <sheetFormatPr defaultColWidth="8.85546875" defaultRowHeight="15" x14ac:dyDescent="0.25"/>
  <cols>
    <col min="1" max="1" width="8.28515625" style="62" customWidth="1"/>
    <col min="2" max="2" width="50.7109375" style="63" customWidth="1"/>
    <col min="3" max="3" width="9.28515625" style="64" customWidth="1"/>
    <col min="4" max="5" width="10.7109375" style="65" customWidth="1"/>
    <col min="6" max="6" width="12.7109375" style="65" customWidth="1"/>
    <col min="7" max="7" width="8.85546875" style="11"/>
    <col min="8" max="8" width="22.85546875" style="77" customWidth="1"/>
    <col min="9" max="9" width="11.140625" style="77" customWidth="1"/>
    <col min="10" max="17" width="8.85546875" style="77"/>
    <col min="18" max="16384" width="8.85546875" style="11"/>
  </cols>
  <sheetData>
    <row r="1" spans="1:17" s="4" customFormat="1" ht="12.75" customHeight="1" x14ac:dyDescent="0.25">
      <c r="A1" s="1"/>
      <c r="B1" s="78" t="s">
        <v>144</v>
      </c>
      <c r="C1" s="78"/>
      <c r="D1" s="78"/>
      <c r="E1" s="2"/>
      <c r="F1" s="3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s="4" customFormat="1" x14ac:dyDescent="0.25">
      <c r="A2" s="1"/>
      <c r="B2" s="189" t="s">
        <v>134</v>
      </c>
      <c r="C2" s="189"/>
      <c r="D2" s="189"/>
      <c r="E2" s="189"/>
      <c r="F2" s="3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s="4" customFormat="1" ht="15" customHeight="1" x14ac:dyDescent="0.25">
      <c r="A3" s="1"/>
      <c r="B3" s="189" t="s">
        <v>0</v>
      </c>
      <c r="C3" s="189"/>
      <c r="D3" s="189"/>
      <c r="E3" s="189"/>
      <c r="F3" s="3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17" s="4" customFormat="1" x14ac:dyDescent="0.25">
      <c r="A4" s="1"/>
      <c r="B4" s="189" t="s">
        <v>145</v>
      </c>
      <c r="C4" s="189"/>
      <c r="D4" s="189"/>
      <c r="E4" s="189"/>
      <c r="F4" s="3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s="4" customFormat="1" x14ac:dyDescent="0.25">
      <c r="A5" s="5"/>
      <c r="B5" s="6" t="s">
        <v>146</v>
      </c>
      <c r="C5" s="7"/>
      <c r="D5" s="8"/>
      <c r="E5" s="9"/>
      <c r="F5" s="10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 s="4" customFormat="1" x14ac:dyDescent="0.25">
      <c r="A6" s="5"/>
      <c r="B6" s="6"/>
      <c r="C6" s="7"/>
      <c r="D6" s="8"/>
      <c r="E6" s="9"/>
      <c r="F6" s="10"/>
      <c r="H6" s="76"/>
      <c r="I6" s="76"/>
      <c r="J6" s="76"/>
      <c r="K6" s="76"/>
      <c r="L6" s="76"/>
      <c r="M6" s="76"/>
      <c r="N6" s="76"/>
      <c r="O6" s="76"/>
      <c r="P6" s="76"/>
      <c r="Q6" s="76"/>
    </row>
    <row r="8" spans="1:17" x14ac:dyDescent="0.25">
      <c r="A8" s="70" t="s">
        <v>16</v>
      </c>
      <c r="B8" s="71" t="s">
        <v>17</v>
      </c>
      <c r="C8" s="72" t="s">
        <v>18</v>
      </c>
      <c r="D8" s="73" t="s">
        <v>19</v>
      </c>
      <c r="E8" s="73" t="s">
        <v>20</v>
      </c>
      <c r="F8" s="73" t="s">
        <v>21</v>
      </c>
    </row>
    <row r="9" spans="1:17" x14ac:dyDescent="0.25">
      <c r="A9" s="24" t="s">
        <v>213</v>
      </c>
      <c r="B9" s="25" t="s">
        <v>1</v>
      </c>
      <c r="C9" s="74"/>
      <c r="D9" s="75"/>
      <c r="E9" s="75"/>
      <c r="F9" s="75"/>
    </row>
    <row r="10" spans="1:17" s="16" customFormat="1" x14ac:dyDescent="0.25">
      <c r="A10" s="12" t="s">
        <v>214</v>
      </c>
      <c r="B10" s="13" t="s">
        <v>3</v>
      </c>
      <c r="C10" s="14"/>
      <c r="D10" s="15"/>
      <c r="E10" s="15"/>
      <c r="F10" s="1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7" ht="45" x14ac:dyDescent="0.25">
      <c r="A11" s="17"/>
      <c r="B11" s="18" t="s">
        <v>2</v>
      </c>
      <c r="C11" s="14"/>
      <c r="D11" s="15"/>
      <c r="E11" s="15"/>
      <c r="F11" s="15"/>
    </row>
    <row r="12" spans="1:17" x14ac:dyDescent="0.25">
      <c r="A12" s="17"/>
      <c r="B12" s="18" t="s">
        <v>44</v>
      </c>
      <c r="C12" s="14" t="s">
        <v>5</v>
      </c>
      <c r="D12" s="15">
        <v>4</v>
      </c>
      <c r="E12" s="15"/>
      <c r="F12" s="15">
        <f>E12*D12</f>
        <v>0</v>
      </c>
    </row>
    <row r="13" spans="1:17" x14ac:dyDescent="0.25">
      <c r="A13" s="17"/>
      <c r="B13" s="18" t="s">
        <v>45</v>
      </c>
      <c r="C13" s="14" t="s">
        <v>5</v>
      </c>
      <c r="D13" s="15">
        <v>22</v>
      </c>
      <c r="E13" s="15"/>
      <c r="F13" s="15">
        <f>E13*D13</f>
        <v>0</v>
      </c>
    </row>
    <row r="14" spans="1:17" x14ac:dyDescent="0.25">
      <c r="A14" s="17"/>
      <c r="B14" s="19"/>
      <c r="C14" s="14"/>
      <c r="D14" s="15"/>
      <c r="E14" s="15"/>
      <c r="F14" s="15"/>
    </row>
    <row r="15" spans="1:17" x14ac:dyDescent="0.25">
      <c r="A15" s="12" t="s">
        <v>215</v>
      </c>
      <c r="B15" s="13" t="s">
        <v>4</v>
      </c>
      <c r="C15" s="14"/>
      <c r="D15" s="15"/>
      <c r="E15" s="15"/>
      <c r="F15" s="15"/>
    </row>
    <row r="16" spans="1:17" ht="45" x14ac:dyDescent="0.25">
      <c r="A16" s="17"/>
      <c r="B16" s="20" t="s">
        <v>127</v>
      </c>
      <c r="C16" s="14"/>
      <c r="D16" s="15"/>
      <c r="E16" s="15"/>
      <c r="F16" s="15"/>
    </row>
    <row r="17" spans="1:6" x14ac:dyDescent="0.25">
      <c r="A17" s="17"/>
      <c r="B17" s="18" t="s">
        <v>46</v>
      </c>
      <c r="C17" s="14" t="s">
        <v>5</v>
      </c>
      <c r="D17" s="15">
        <v>22</v>
      </c>
      <c r="E17" s="15"/>
      <c r="F17" s="15">
        <f>E17*D17</f>
        <v>0</v>
      </c>
    </row>
    <row r="18" spans="1:6" x14ac:dyDescent="0.25">
      <c r="A18" s="17"/>
      <c r="B18" s="18" t="s">
        <v>47</v>
      </c>
      <c r="C18" s="14" t="s">
        <v>5</v>
      </c>
      <c r="D18" s="15">
        <v>3</v>
      </c>
      <c r="E18" s="15"/>
      <c r="F18" s="15">
        <f>E18*D18</f>
        <v>0</v>
      </c>
    </row>
    <row r="19" spans="1:6" x14ac:dyDescent="0.25">
      <c r="A19" s="17"/>
      <c r="B19" s="18"/>
      <c r="C19" s="14"/>
      <c r="D19" s="15"/>
      <c r="E19" s="15"/>
      <c r="F19" s="15"/>
    </row>
    <row r="20" spans="1:6" x14ac:dyDescent="0.25">
      <c r="A20" s="12" t="s">
        <v>216</v>
      </c>
      <c r="B20" s="13" t="s">
        <v>6</v>
      </c>
      <c r="C20" s="14"/>
      <c r="D20" s="15"/>
      <c r="E20" s="15"/>
      <c r="F20" s="15"/>
    </row>
    <row r="21" spans="1:6" ht="45" x14ac:dyDescent="0.25">
      <c r="A21" s="17"/>
      <c r="B21" s="18" t="s">
        <v>135</v>
      </c>
      <c r="C21" s="14"/>
      <c r="D21" s="15"/>
      <c r="E21" s="15"/>
      <c r="F21" s="15"/>
    </row>
    <row r="22" spans="1:6" x14ac:dyDescent="0.25">
      <c r="A22" s="17"/>
      <c r="B22" s="18" t="s">
        <v>136</v>
      </c>
      <c r="C22" s="14" t="s">
        <v>5</v>
      </c>
      <c r="D22" s="15">
        <v>4</v>
      </c>
      <c r="E22" s="15"/>
      <c r="F22" s="15">
        <f>E22*D22</f>
        <v>0</v>
      </c>
    </row>
    <row r="23" spans="1:6" x14ac:dyDescent="0.25">
      <c r="A23" s="17"/>
      <c r="B23" s="18" t="s">
        <v>137</v>
      </c>
      <c r="C23" s="14" t="s">
        <v>5</v>
      </c>
      <c r="D23" s="15">
        <v>3</v>
      </c>
      <c r="E23" s="15"/>
      <c r="F23" s="15">
        <f>E23*D23</f>
        <v>0</v>
      </c>
    </row>
    <row r="24" spans="1:6" x14ac:dyDescent="0.25">
      <c r="A24" s="17"/>
      <c r="B24" s="18"/>
      <c r="C24" s="14"/>
      <c r="D24" s="15"/>
      <c r="E24" s="15"/>
      <c r="F24" s="15"/>
    </row>
    <row r="25" spans="1:6" x14ac:dyDescent="0.25">
      <c r="A25" s="12" t="s">
        <v>217</v>
      </c>
      <c r="B25" s="21" t="s">
        <v>12</v>
      </c>
      <c r="C25" s="14"/>
      <c r="D25" s="15"/>
      <c r="E25" s="15"/>
      <c r="F25" s="15"/>
    </row>
    <row r="26" spans="1:6" ht="30" x14ac:dyDescent="0.25">
      <c r="A26" s="17"/>
      <c r="B26" s="18" t="s">
        <v>177</v>
      </c>
      <c r="C26" s="14" t="s">
        <v>31</v>
      </c>
      <c r="D26" s="15">
        <v>78</v>
      </c>
      <c r="E26" s="15"/>
      <c r="F26" s="15">
        <f>E26*D26</f>
        <v>0</v>
      </c>
    </row>
    <row r="27" spans="1:6" x14ac:dyDescent="0.25">
      <c r="A27" s="17"/>
      <c r="B27" s="18"/>
      <c r="C27" s="14"/>
      <c r="D27" s="15"/>
      <c r="E27" s="15"/>
      <c r="F27" s="15"/>
    </row>
    <row r="28" spans="1:6" x14ac:dyDescent="0.25">
      <c r="A28" s="12" t="s">
        <v>218</v>
      </c>
      <c r="B28" s="13" t="s">
        <v>7</v>
      </c>
      <c r="C28" s="14"/>
      <c r="D28" s="15"/>
      <c r="E28" s="15"/>
      <c r="F28" s="15"/>
    </row>
    <row r="29" spans="1:6" ht="30" x14ac:dyDescent="0.25">
      <c r="A29" s="17"/>
      <c r="B29" s="18" t="s">
        <v>8</v>
      </c>
      <c r="C29" s="14" t="s">
        <v>10</v>
      </c>
      <c r="D29" s="15">
        <v>1</v>
      </c>
      <c r="E29" s="15"/>
      <c r="F29" s="15">
        <f>E29*D29</f>
        <v>0</v>
      </c>
    </row>
    <row r="30" spans="1:6" x14ac:dyDescent="0.25">
      <c r="A30" s="17"/>
      <c r="B30" s="18"/>
      <c r="C30" s="14"/>
      <c r="D30" s="15"/>
      <c r="E30" s="15"/>
      <c r="F30" s="15"/>
    </row>
    <row r="31" spans="1:6" x14ac:dyDescent="0.25">
      <c r="A31" s="12" t="s">
        <v>219</v>
      </c>
      <c r="B31" s="13" t="s">
        <v>174</v>
      </c>
      <c r="C31" s="14"/>
      <c r="D31" s="15"/>
      <c r="E31" s="15"/>
      <c r="F31" s="15"/>
    </row>
    <row r="32" spans="1:6" ht="75" x14ac:dyDescent="0.25">
      <c r="A32" s="17"/>
      <c r="B32" s="20" t="s">
        <v>178</v>
      </c>
      <c r="C32" s="14" t="s">
        <v>9</v>
      </c>
      <c r="D32" s="15">
        <v>4</v>
      </c>
      <c r="E32" s="15"/>
      <c r="F32" s="15">
        <f>E32*D32</f>
        <v>0</v>
      </c>
    </row>
    <row r="33" spans="1:10" x14ac:dyDescent="0.25">
      <c r="A33" s="17"/>
      <c r="B33" s="18"/>
      <c r="C33" s="14"/>
      <c r="D33" s="15"/>
      <c r="E33" s="15"/>
      <c r="F33" s="15"/>
    </row>
    <row r="34" spans="1:10" x14ac:dyDescent="0.25">
      <c r="A34" s="12" t="s">
        <v>220</v>
      </c>
      <c r="B34" s="13" t="s">
        <v>139</v>
      </c>
      <c r="C34" s="14"/>
      <c r="D34" s="15"/>
      <c r="E34" s="15"/>
      <c r="F34" s="15"/>
    </row>
    <row r="35" spans="1:10" ht="45" x14ac:dyDescent="0.25">
      <c r="A35" s="17"/>
      <c r="B35" s="20" t="s">
        <v>138</v>
      </c>
      <c r="C35" s="14" t="s">
        <v>11</v>
      </c>
      <c r="D35" s="15">
        <v>120</v>
      </c>
      <c r="E35" s="15"/>
      <c r="F35" s="15">
        <f>E35*D35</f>
        <v>0</v>
      </c>
      <c r="H35" s="81"/>
      <c r="I35" s="81"/>
      <c r="J35" s="82"/>
    </row>
    <row r="36" spans="1:10" x14ac:dyDescent="0.25">
      <c r="A36" s="17"/>
      <c r="B36" s="18"/>
      <c r="C36" s="14"/>
      <c r="D36" s="15"/>
      <c r="E36" s="15"/>
      <c r="F36" s="15"/>
    </row>
    <row r="37" spans="1:10" x14ac:dyDescent="0.25">
      <c r="A37" s="12" t="s">
        <v>221</v>
      </c>
      <c r="B37" s="13" t="s">
        <v>140</v>
      </c>
      <c r="C37" s="14"/>
      <c r="D37" s="15"/>
      <c r="E37" s="15"/>
      <c r="F37" s="15"/>
    </row>
    <row r="38" spans="1:10" ht="60" x14ac:dyDescent="0.25">
      <c r="A38" s="17"/>
      <c r="B38" s="20" t="s">
        <v>141</v>
      </c>
      <c r="C38" s="14" t="s">
        <v>11</v>
      </c>
      <c r="D38" s="15">
        <v>93</v>
      </c>
      <c r="E38" s="15"/>
      <c r="F38" s="15">
        <f>E38*D38</f>
        <v>0</v>
      </c>
      <c r="H38" s="80"/>
      <c r="I38" s="80"/>
      <c r="J38" s="80"/>
    </row>
    <row r="39" spans="1:10" x14ac:dyDescent="0.25">
      <c r="A39" s="17"/>
      <c r="B39" s="18"/>
      <c r="C39" s="14"/>
      <c r="D39" s="15"/>
      <c r="E39" s="15"/>
      <c r="F39" s="15"/>
    </row>
    <row r="40" spans="1:10" x14ac:dyDescent="0.25">
      <c r="A40" s="12" t="s">
        <v>222</v>
      </c>
      <c r="B40" s="22" t="s">
        <v>142</v>
      </c>
      <c r="C40" s="14"/>
      <c r="D40" s="15"/>
      <c r="E40" s="15"/>
      <c r="F40" s="15"/>
    </row>
    <row r="41" spans="1:10" ht="75" x14ac:dyDescent="0.25">
      <c r="A41" s="17"/>
      <c r="B41" s="37" t="s">
        <v>143</v>
      </c>
      <c r="C41" s="14" t="s">
        <v>11</v>
      </c>
      <c r="D41" s="15">
        <v>73</v>
      </c>
      <c r="E41" s="15"/>
      <c r="F41" s="15">
        <f>E41*D41</f>
        <v>0</v>
      </c>
      <c r="H41" s="81"/>
      <c r="I41" s="80"/>
      <c r="J41" s="81"/>
    </row>
    <row r="42" spans="1:10" x14ac:dyDescent="0.25">
      <c r="A42" s="17"/>
      <c r="B42" s="18"/>
      <c r="C42" s="14"/>
      <c r="D42" s="15"/>
      <c r="E42" s="15"/>
      <c r="F42" s="15"/>
    </row>
    <row r="43" spans="1:10" x14ac:dyDescent="0.25">
      <c r="A43" s="12" t="s">
        <v>223</v>
      </c>
      <c r="B43" s="13" t="s">
        <v>187</v>
      </c>
      <c r="C43" s="14"/>
      <c r="D43" s="15"/>
      <c r="E43" s="15"/>
      <c r="F43" s="15"/>
    </row>
    <row r="44" spans="1:10" ht="45" x14ac:dyDescent="0.25">
      <c r="A44" s="17"/>
      <c r="B44" s="18" t="s">
        <v>188</v>
      </c>
      <c r="C44" s="14" t="s">
        <v>11</v>
      </c>
      <c r="D44" s="15">
        <v>52</v>
      </c>
      <c r="E44" s="15"/>
      <c r="F44" s="15">
        <f>E44*D44</f>
        <v>0</v>
      </c>
    </row>
    <row r="45" spans="1:10" x14ac:dyDescent="0.25">
      <c r="A45" s="17"/>
      <c r="B45" s="18"/>
      <c r="C45" s="14"/>
      <c r="D45" s="15"/>
      <c r="E45" s="15"/>
      <c r="F45" s="15"/>
    </row>
    <row r="46" spans="1:10" x14ac:dyDescent="0.25">
      <c r="A46" s="12" t="s">
        <v>224</v>
      </c>
      <c r="B46" s="13" t="s">
        <v>199</v>
      </c>
      <c r="C46" s="14"/>
      <c r="D46" s="15"/>
      <c r="E46" s="15"/>
      <c r="F46" s="15"/>
    </row>
    <row r="47" spans="1:10" ht="60" x14ac:dyDescent="0.25">
      <c r="A47" s="12"/>
      <c r="B47" s="20" t="s">
        <v>200</v>
      </c>
      <c r="C47" s="14" t="s">
        <v>11</v>
      </c>
      <c r="D47" s="15">
        <v>285</v>
      </c>
      <c r="E47" s="15"/>
      <c r="F47" s="15">
        <f>E47*D47</f>
        <v>0</v>
      </c>
      <c r="H47" s="80"/>
      <c r="I47" s="80"/>
    </row>
    <row r="48" spans="1:10" x14ac:dyDescent="0.25">
      <c r="A48" s="17"/>
      <c r="B48" s="18"/>
      <c r="C48" s="14"/>
      <c r="D48" s="15"/>
      <c r="E48" s="15"/>
      <c r="F48" s="15"/>
    </row>
    <row r="49" spans="1:6" x14ac:dyDescent="0.25">
      <c r="A49" s="12" t="s">
        <v>225</v>
      </c>
      <c r="B49" s="13" t="s">
        <v>13</v>
      </c>
      <c r="C49" s="14"/>
      <c r="D49" s="15"/>
      <c r="E49" s="15"/>
      <c r="F49" s="15"/>
    </row>
    <row r="50" spans="1:6" ht="30" x14ac:dyDescent="0.25">
      <c r="A50" s="12"/>
      <c r="B50" s="18" t="s">
        <v>14</v>
      </c>
      <c r="C50" s="14" t="s">
        <v>11</v>
      </c>
      <c r="D50" s="15">
        <v>285</v>
      </c>
      <c r="E50" s="15"/>
      <c r="F50" s="15">
        <f>E50*D50</f>
        <v>0</v>
      </c>
    </row>
    <row r="51" spans="1:6" x14ac:dyDescent="0.25">
      <c r="A51" s="12"/>
      <c r="B51" s="13"/>
      <c r="C51" s="14"/>
      <c r="D51" s="15"/>
      <c r="E51" s="15"/>
      <c r="F51" s="15"/>
    </row>
    <row r="52" spans="1:6" ht="30" x14ac:dyDescent="0.25">
      <c r="A52" s="12" t="s">
        <v>226</v>
      </c>
      <c r="B52" s="18" t="s">
        <v>201</v>
      </c>
      <c r="C52" s="14" t="s">
        <v>11</v>
      </c>
      <c r="D52" s="15">
        <v>285</v>
      </c>
      <c r="E52" s="15"/>
      <c r="F52" s="15">
        <f>E52*D52</f>
        <v>0</v>
      </c>
    </row>
    <row r="53" spans="1:6" x14ac:dyDescent="0.25">
      <c r="A53" s="24"/>
      <c r="B53" s="25" t="s">
        <v>237</v>
      </c>
      <c r="C53" s="26" t="s">
        <v>15</v>
      </c>
      <c r="D53" s="27"/>
      <c r="E53" s="27"/>
      <c r="F53" s="27">
        <f>SUM(F11:F52)</f>
        <v>0</v>
      </c>
    </row>
    <row r="56" spans="1:6" x14ac:dyDescent="0.25">
      <c r="A56" s="24" t="s">
        <v>227</v>
      </c>
      <c r="B56" s="25" t="s">
        <v>204</v>
      </c>
      <c r="C56" s="26"/>
      <c r="D56" s="27"/>
      <c r="E56" s="27"/>
      <c r="F56" s="27"/>
    </row>
    <row r="57" spans="1:6" x14ac:dyDescent="0.25">
      <c r="A57" s="12" t="s">
        <v>228</v>
      </c>
      <c r="B57" s="79" t="s">
        <v>179</v>
      </c>
      <c r="C57" s="14"/>
      <c r="D57" s="15"/>
      <c r="E57" s="15"/>
      <c r="F57" s="15"/>
    </row>
    <row r="58" spans="1:6" ht="75" x14ac:dyDescent="0.25">
      <c r="A58" s="17"/>
      <c r="B58" s="29" t="s">
        <v>180</v>
      </c>
      <c r="C58" s="14" t="s">
        <v>11</v>
      </c>
      <c r="D58" s="15">
        <v>32</v>
      </c>
      <c r="E58" s="15"/>
      <c r="F58" s="15">
        <f>E58*D58</f>
        <v>0</v>
      </c>
    </row>
    <row r="59" spans="1:6" x14ac:dyDescent="0.25">
      <c r="A59" s="17"/>
      <c r="B59" s="29"/>
      <c r="C59" s="14"/>
      <c r="D59" s="15"/>
      <c r="E59" s="15"/>
      <c r="F59" s="15"/>
    </row>
    <row r="60" spans="1:6" x14ac:dyDescent="0.25">
      <c r="A60" s="12" t="s">
        <v>229</v>
      </c>
      <c r="B60" s="13" t="s">
        <v>22</v>
      </c>
      <c r="C60" s="14"/>
      <c r="D60" s="15"/>
      <c r="E60" s="15"/>
      <c r="F60" s="15"/>
    </row>
    <row r="61" spans="1:6" ht="45" x14ac:dyDescent="0.25">
      <c r="A61" s="17"/>
      <c r="B61" s="29" t="s">
        <v>148</v>
      </c>
      <c r="C61" s="14" t="s">
        <v>11</v>
      </c>
      <c r="D61" s="15">
        <v>285</v>
      </c>
      <c r="E61" s="15"/>
      <c r="F61" s="15">
        <f>E61*D61</f>
        <v>0</v>
      </c>
    </row>
    <row r="62" spans="1:6" x14ac:dyDescent="0.25">
      <c r="A62" s="17"/>
      <c r="B62" s="29"/>
      <c r="C62" s="14"/>
      <c r="D62" s="15"/>
      <c r="E62" s="15"/>
      <c r="F62" s="15"/>
    </row>
    <row r="63" spans="1:6" x14ac:dyDescent="0.25">
      <c r="A63" s="183" t="s">
        <v>230</v>
      </c>
      <c r="B63" s="184" t="s">
        <v>202</v>
      </c>
      <c r="C63" s="14"/>
      <c r="D63" s="15"/>
      <c r="E63" s="15"/>
      <c r="F63" s="15"/>
    </row>
    <row r="64" spans="1:6" ht="51" x14ac:dyDescent="0.25">
      <c r="A64" s="17"/>
      <c r="B64" s="185" t="s">
        <v>203</v>
      </c>
      <c r="C64" s="14" t="s">
        <v>11</v>
      </c>
      <c r="D64" s="15">
        <v>285</v>
      </c>
      <c r="E64" s="15"/>
      <c r="F64" s="15">
        <f>E64*D64</f>
        <v>0</v>
      </c>
    </row>
    <row r="65" spans="1:9" x14ac:dyDescent="0.25">
      <c r="A65" s="24"/>
      <c r="B65" s="25" t="s">
        <v>238</v>
      </c>
      <c r="C65" s="26" t="s">
        <v>15</v>
      </c>
      <c r="D65" s="27"/>
      <c r="E65" s="27"/>
      <c r="F65" s="27">
        <f>SUM(F58:F64)</f>
        <v>0</v>
      </c>
    </row>
    <row r="67" spans="1:9" x14ac:dyDescent="0.25">
      <c r="A67" s="24" t="s">
        <v>231</v>
      </c>
      <c r="B67" s="25" t="s">
        <v>25</v>
      </c>
      <c r="C67" s="26"/>
      <c r="D67" s="27"/>
      <c r="E67" s="27"/>
      <c r="F67" s="27"/>
    </row>
    <row r="68" spans="1:9" ht="30" x14ac:dyDescent="0.25">
      <c r="A68" s="12" t="s">
        <v>232</v>
      </c>
      <c r="B68" s="28" t="s">
        <v>23</v>
      </c>
      <c r="C68" s="14"/>
      <c r="D68" s="15"/>
      <c r="E68" s="15"/>
      <c r="F68" s="15"/>
    </row>
    <row r="69" spans="1:9" ht="105" x14ac:dyDescent="0.25">
      <c r="A69" s="17"/>
      <c r="B69" s="29" t="s">
        <v>169</v>
      </c>
      <c r="C69" s="14" t="s">
        <v>11</v>
      </c>
      <c r="D69" s="15">
        <v>262</v>
      </c>
      <c r="E69" s="15"/>
      <c r="F69" s="15">
        <f>E69*D69</f>
        <v>0</v>
      </c>
      <c r="H69" s="81"/>
      <c r="I69" s="80"/>
    </row>
    <row r="70" spans="1:9" x14ac:dyDescent="0.25">
      <c r="A70" s="17"/>
      <c r="B70" s="29"/>
      <c r="C70" s="14"/>
      <c r="D70" s="15"/>
      <c r="E70" s="15"/>
      <c r="F70" s="15"/>
    </row>
    <row r="71" spans="1:9" ht="30" x14ac:dyDescent="0.25">
      <c r="A71" s="12" t="s">
        <v>233</v>
      </c>
      <c r="B71" s="28" t="s">
        <v>24</v>
      </c>
      <c r="C71" s="14"/>
      <c r="D71" s="15"/>
      <c r="E71" s="15"/>
      <c r="F71" s="15"/>
    </row>
    <row r="72" spans="1:9" ht="91.15" customHeight="1" x14ac:dyDescent="0.25">
      <c r="A72" s="17"/>
      <c r="B72" s="29" t="s">
        <v>170</v>
      </c>
      <c r="C72" s="14" t="s">
        <v>11</v>
      </c>
      <c r="D72" s="15">
        <v>78</v>
      </c>
      <c r="E72" s="15"/>
      <c r="F72" s="15">
        <f>E72*D72</f>
        <v>0</v>
      </c>
      <c r="H72" s="80"/>
      <c r="I72" s="80"/>
    </row>
    <row r="73" spans="1:9" x14ac:dyDescent="0.25">
      <c r="A73" s="30"/>
      <c r="B73" s="31"/>
      <c r="C73" s="32"/>
      <c r="D73" s="33"/>
      <c r="E73" s="33"/>
      <c r="F73" s="33"/>
    </row>
    <row r="74" spans="1:9" ht="30" x14ac:dyDescent="0.25">
      <c r="A74" s="34" t="s">
        <v>234</v>
      </c>
      <c r="B74" s="28" t="s">
        <v>49</v>
      </c>
      <c r="C74" s="32"/>
      <c r="D74" s="33"/>
      <c r="E74" s="33"/>
      <c r="F74" s="33"/>
    </row>
    <row r="75" spans="1:9" ht="104.45" customHeight="1" x14ac:dyDescent="0.25">
      <c r="A75" s="30"/>
      <c r="B75" s="29" t="s">
        <v>171</v>
      </c>
      <c r="C75" s="32" t="s">
        <v>11</v>
      </c>
      <c r="D75" s="33">
        <v>25.5</v>
      </c>
      <c r="E75" s="33"/>
      <c r="F75" s="33">
        <f>E75*D75</f>
        <v>0</v>
      </c>
    </row>
    <row r="76" spans="1:9" x14ac:dyDescent="0.25">
      <c r="A76" s="30"/>
      <c r="B76" s="31"/>
      <c r="C76" s="32"/>
      <c r="D76" s="33"/>
      <c r="E76" s="33"/>
      <c r="F76" s="33"/>
    </row>
    <row r="77" spans="1:9" ht="30" x14ac:dyDescent="0.25">
      <c r="A77" s="34" t="s">
        <v>235</v>
      </c>
      <c r="B77" s="35" t="s">
        <v>166</v>
      </c>
      <c r="C77" s="32"/>
      <c r="D77" s="33"/>
      <c r="E77" s="33"/>
      <c r="F77" s="33"/>
    </row>
    <row r="78" spans="1:9" ht="75" x14ac:dyDescent="0.25">
      <c r="A78" s="17"/>
      <c r="B78" s="29" t="s">
        <v>167</v>
      </c>
      <c r="C78" s="14" t="s">
        <v>11</v>
      </c>
      <c r="D78" s="15">
        <v>285</v>
      </c>
      <c r="E78" s="15"/>
      <c r="F78" s="15">
        <f>E78*D78</f>
        <v>0</v>
      </c>
      <c r="H78" s="81"/>
      <c r="I78" s="80"/>
    </row>
    <row r="79" spans="1:9" x14ac:dyDescent="0.25">
      <c r="A79" s="17"/>
      <c r="B79" s="29"/>
      <c r="C79" s="14"/>
      <c r="D79" s="15"/>
      <c r="E79" s="15"/>
      <c r="F79" s="15"/>
    </row>
    <row r="80" spans="1:9" x14ac:dyDescent="0.25">
      <c r="A80" s="12" t="s">
        <v>236</v>
      </c>
      <c r="B80" s="28" t="s">
        <v>43</v>
      </c>
      <c r="C80" s="14"/>
      <c r="D80" s="15"/>
      <c r="E80" s="15"/>
      <c r="F80" s="15"/>
    </row>
    <row r="81" spans="1:6" ht="75" x14ac:dyDescent="0.25">
      <c r="A81" s="17"/>
      <c r="B81" s="29" t="s">
        <v>168</v>
      </c>
      <c r="C81" s="14" t="s">
        <v>11</v>
      </c>
      <c r="D81" s="15">
        <v>5</v>
      </c>
      <c r="E81" s="15"/>
      <c r="F81" s="15">
        <f>E81*D81</f>
        <v>0</v>
      </c>
    </row>
    <row r="82" spans="1:6" x14ac:dyDescent="0.25">
      <c r="A82" s="24"/>
      <c r="B82" s="25" t="s">
        <v>239</v>
      </c>
      <c r="C82" s="26"/>
      <c r="D82" s="27"/>
      <c r="E82" s="27"/>
      <c r="F82" s="27">
        <f>SUM(F69:F81)</f>
        <v>0</v>
      </c>
    </row>
    <row r="84" spans="1:6" x14ac:dyDescent="0.25">
      <c r="A84" s="24" t="s">
        <v>240</v>
      </c>
      <c r="B84" s="25" t="s">
        <v>26</v>
      </c>
      <c r="C84" s="26"/>
      <c r="D84" s="27"/>
      <c r="E84" s="27"/>
      <c r="F84" s="27"/>
    </row>
    <row r="85" spans="1:6" ht="345" x14ac:dyDescent="0.25">
      <c r="A85" s="36"/>
      <c r="B85" s="37" t="s">
        <v>209</v>
      </c>
      <c r="C85" s="38"/>
      <c r="D85" s="39"/>
      <c r="E85" s="39"/>
      <c r="F85" s="39"/>
    </row>
    <row r="86" spans="1:6" x14ac:dyDescent="0.25">
      <c r="A86" s="36" t="s">
        <v>241</v>
      </c>
      <c r="B86" s="40" t="s">
        <v>126</v>
      </c>
      <c r="C86" s="38"/>
      <c r="D86" s="39"/>
      <c r="E86" s="39"/>
      <c r="F86" s="39"/>
    </row>
    <row r="87" spans="1:6" x14ac:dyDescent="0.25">
      <c r="A87" s="36"/>
      <c r="B87" s="23" t="s">
        <v>151</v>
      </c>
      <c r="C87" s="42" t="s">
        <v>5</v>
      </c>
      <c r="D87" s="43">
        <v>4</v>
      </c>
      <c r="E87" s="43"/>
      <c r="F87" s="43">
        <f>E87*D87</f>
        <v>0</v>
      </c>
    </row>
    <row r="88" spans="1:6" x14ac:dyDescent="0.25">
      <c r="A88" s="41"/>
      <c r="B88" s="23" t="s">
        <v>152</v>
      </c>
      <c r="C88" s="42" t="s">
        <v>5</v>
      </c>
      <c r="D88" s="43">
        <v>12</v>
      </c>
      <c r="E88" s="43"/>
      <c r="F88" s="43">
        <f>E88*D88</f>
        <v>0</v>
      </c>
    </row>
    <row r="89" spans="1:6" x14ac:dyDescent="0.25">
      <c r="A89" s="41"/>
      <c r="B89" s="23" t="s">
        <v>153</v>
      </c>
      <c r="C89" s="42" t="s">
        <v>5</v>
      </c>
      <c r="D89" s="43">
        <v>10</v>
      </c>
      <c r="E89" s="43"/>
      <c r="F89" s="43">
        <f>E89*D89</f>
        <v>0</v>
      </c>
    </row>
    <row r="90" spans="1:6" x14ac:dyDescent="0.25">
      <c r="A90" s="36"/>
      <c r="B90" s="23" t="s">
        <v>175</v>
      </c>
      <c r="C90" s="42" t="s">
        <v>31</v>
      </c>
      <c r="D90" s="43">
        <v>50</v>
      </c>
      <c r="E90" s="43"/>
      <c r="F90" s="43">
        <f>E90*D90</f>
        <v>0</v>
      </c>
    </row>
    <row r="91" spans="1:6" x14ac:dyDescent="0.25">
      <c r="A91" s="36"/>
      <c r="B91" s="22"/>
      <c r="C91" s="42"/>
      <c r="D91" s="43"/>
      <c r="E91" s="43"/>
      <c r="F91" s="43"/>
    </row>
    <row r="92" spans="1:6" x14ac:dyDescent="0.25">
      <c r="A92" s="36" t="s">
        <v>242</v>
      </c>
      <c r="B92" s="134" t="s">
        <v>155</v>
      </c>
      <c r="C92" s="42"/>
      <c r="D92" s="43"/>
      <c r="E92" s="43"/>
      <c r="F92" s="43"/>
    </row>
    <row r="93" spans="1:6" ht="105" x14ac:dyDescent="0.25">
      <c r="A93" s="36"/>
      <c r="B93" s="133" t="s">
        <v>158</v>
      </c>
      <c r="C93" s="42"/>
      <c r="D93" s="43"/>
      <c r="E93" s="43"/>
      <c r="F93" s="43"/>
    </row>
    <row r="94" spans="1:6" x14ac:dyDescent="0.25">
      <c r="A94" s="36"/>
      <c r="B94" s="135" t="s">
        <v>154</v>
      </c>
      <c r="C94" s="42" t="s">
        <v>5</v>
      </c>
      <c r="D94" s="43">
        <v>5</v>
      </c>
      <c r="E94" s="43"/>
      <c r="F94" s="43">
        <f>E94*D94</f>
        <v>0</v>
      </c>
    </row>
    <row r="95" spans="1:6" x14ac:dyDescent="0.25">
      <c r="A95" s="36"/>
      <c r="B95" s="135" t="s">
        <v>156</v>
      </c>
      <c r="C95" s="42" t="s">
        <v>5</v>
      </c>
      <c r="D95" s="43">
        <v>2</v>
      </c>
      <c r="E95" s="43"/>
      <c r="F95" s="43">
        <f t="shared" ref="F95:F103" si="0">E95*D95</f>
        <v>0</v>
      </c>
    </row>
    <row r="96" spans="1:6" x14ac:dyDescent="0.25">
      <c r="A96" s="36"/>
      <c r="B96" s="135" t="s">
        <v>157</v>
      </c>
      <c r="C96" s="42" t="s">
        <v>5</v>
      </c>
      <c r="D96" s="43">
        <v>2</v>
      </c>
      <c r="E96" s="43"/>
      <c r="F96" s="43">
        <f t="shared" si="0"/>
        <v>0</v>
      </c>
    </row>
    <row r="97" spans="1:9" x14ac:dyDescent="0.25">
      <c r="A97" s="36"/>
      <c r="B97" s="135" t="s">
        <v>160</v>
      </c>
      <c r="C97" s="42" t="s">
        <v>5</v>
      </c>
      <c r="D97" s="43">
        <v>1</v>
      </c>
      <c r="E97" s="43"/>
      <c r="F97" s="43">
        <f t="shared" si="0"/>
        <v>0</v>
      </c>
    </row>
    <row r="98" spans="1:9" x14ac:dyDescent="0.25">
      <c r="A98" s="36"/>
      <c r="B98" s="135" t="s">
        <v>161</v>
      </c>
      <c r="C98" s="42" t="s">
        <v>5</v>
      </c>
      <c r="D98" s="43">
        <v>1</v>
      </c>
      <c r="E98" s="43"/>
      <c r="F98" s="43">
        <f t="shared" si="0"/>
        <v>0</v>
      </c>
    </row>
    <row r="99" spans="1:9" x14ac:dyDescent="0.25">
      <c r="A99" s="36"/>
      <c r="B99" s="135" t="s">
        <v>162</v>
      </c>
      <c r="C99" s="42" t="s">
        <v>5</v>
      </c>
      <c r="D99" s="43">
        <v>2</v>
      </c>
      <c r="E99" s="43"/>
      <c r="F99" s="43">
        <f t="shared" si="0"/>
        <v>0</v>
      </c>
    </row>
    <row r="100" spans="1:9" x14ac:dyDescent="0.25">
      <c r="A100" s="41"/>
      <c r="B100" s="135" t="s">
        <v>159</v>
      </c>
      <c r="C100" s="42" t="s">
        <v>5</v>
      </c>
      <c r="D100" s="43">
        <v>2</v>
      </c>
      <c r="E100" s="43"/>
      <c r="F100" s="43">
        <f t="shared" si="0"/>
        <v>0</v>
      </c>
    </row>
    <row r="101" spans="1:9" x14ac:dyDescent="0.25">
      <c r="A101" s="41"/>
      <c r="B101" s="135" t="s">
        <v>163</v>
      </c>
      <c r="C101" s="42" t="s">
        <v>5</v>
      </c>
      <c r="D101" s="43">
        <v>3</v>
      </c>
      <c r="E101" s="43"/>
      <c r="F101" s="43">
        <f t="shared" si="0"/>
        <v>0</v>
      </c>
    </row>
    <row r="102" spans="1:9" x14ac:dyDescent="0.25">
      <c r="A102" s="41"/>
      <c r="B102" s="135" t="s">
        <v>164</v>
      </c>
      <c r="C102" s="42" t="s">
        <v>5</v>
      </c>
      <c r="D102" s="43">
        <v>2</v>
      </c>
      <c r="E102" s="43"/>
      <c r="F102" s="43">
        <f t="shared" si="0"/>
        <v>0</v>
      </c>
    </row>
    <row r="103" spans="1:9" x14ac:dyDescent="0.25">
      <c r="A103" s="41"/>
      <c r="B103" s="135" t="s">
        <v>165</v>
      </c>
      <c r="C103" s="42" t="s">
        <v>5</v>
      </c>
      <c r="D103" s="43">
        <v>2</v>
      </c>
      <c r="E103" s="43"/>
      <c r="F103" s="43">
        <f t="shared" si="0"/>
        <v>0</v>
      </c>
    </row>
    <row r="104" spans="1:9" x14ac:dyDescent="0.25">
      <c r="A104" s="24"/>
      <c r="B104" s="25" t="s">
        <v>243</v>
      </c>
      <c r="C104" s="26" t="s">
        <v>15</v>
      </c>
      <c r="D104" s="27"/>
      <c r="E104" s="27"/>
      <c r="F104" s="27">
        <f>SUM(F87:F103)</f>
        <v>0</v>
      </c>
    </row>
    <row r="107" spans="1:9" x14ac:dyDescent="0.25">
      <c r="A107" s="24" t="s">
        <v>244</v>
      </c>
      <c r="B107" s="25" t="s">
        <v>27</v>
      </c>
      <c r="C107" s="26"/>
      <c r="D107" s="27"/>
      <c r="E107" s="27"/>
      <c r="F107" s="27"/>
    </row>
    <row r="108" spans="1:9" x14ac:dyDescent="0.25">
      <c r="A108" s="12" t="s">
        <v>245</v>
      </c>
      <c r="B108" s="13" t="s">
        <v>29</v>
      </c>
      <c r="C108" s="14"/>
      <c r="D108" s="15"/>
      <c r="E108" s="15"/>
      <c r="F108" s="15"/>
    </row>
    <row r="109" spans="1:9" ht="135" x14ac:dyDescent="0.25">
      <c r="A109" s="17"/>
      <c r="B109" s="186" t="s">
        <v>210</v>
      </c>
      <c r="C109" s="14"/>
      <c r="D109" s="15"/>
      <c r="E109" s="15"/>
      <c r="F109" s="15"/>
    </row>
    <row r="110" spans="1:9" x14ac:dyDescent="0.25">
      <c r="A110" s="17"/>
      <c r="B110" s="18" t="s">
        <v>205</v>
      </c>
      <c r="C110" s="14" t="s">
        <v>11</v>
      </c>
      <c r="D110" s="15">
        <v>285</v>
      </c>
      <c r="E110" s="15"/>
      <c r="F110" s="15">
        <f>E110*D110</f>
        <v>0</v>
      </c>
    </row>
    <row r="111" spans="1:9" x14ac:dyDescent="0.25">
      <c r="A111" s="17"/>
      <c r="B111" s="18" t="s">
        <v>28</v>
      </c>
      <c r="C111" s="14" t="s">
        <v>31</v>
      </c>
      <c r="D111" s="15">
        <v>290</v>
      </c>
      <c r="E111" s="15"/>
      <c r="F111" s="15">
        <f>E111*D111</f>
        <v>0</v>
      </c>
      <c r="H111" s="81"/>
      <c r="I111" s="80"/>
    </row>
    <row r="112" spans="1:9" x14ac:dyDescent="0.25">
      <c r="A112" s="17"/>
      <c r="B112" s="167" t="s">
        <v>181</v>
      </c>
      <c r="C112" s="14" t="s">
        <v>11</v>
      </c>
      <c r="D112" s="15">
        <v>16.7</v>
      </c>
      <c r="E112" s="15"/>
      <c r="F112" s="15">
        <f>E112*D112</f>
        <v>0</v>
      </c>
      <c r="H112" s="81"/>
      <c r="I112" s="80"/>
    </row>
    <row r="113" spans="1:9" x14ac:dyDescent="0.25">
      <c r="A113" s="17"/>
      <c r="B113" s="19"/>
      <c r="C113" s="14"/>
      <c r="D113" s="15"/>
      <c r="E113" s="15"/>
      <c r="F113" s="15"/>
    </row>
    <row r="114" spans="1:9" x14ac:dyDescent="0.25">
      <c r="A114" s="12" t="s">
        <v>246</v>
      </c>
      <c r="B114" s="13" t="s">
        <v>30</v>
      </c>
      <c r="C114" s="14"/>
      <c r="D114" s="15"/>
      <c r="E114" s="15"/>
      <c r="F114" s="15"/>
    </row>
    <row r="115" spans="1:9" ht="120" x14ac:dyDescent="0.25">
      <c r="A115" s="17"/>
      <c r="B115" s="44" t="s">
        <v>211</v>
      </c>
      <c r="C115" s="14" t="s">
        <v>11</v>
      </c>
      <c r="D115" s="15">
        <v>145</v>
      </c>
      <c r="E115" s="15"/>
      <c r="F115" s="15">
        <f>E115*D115</f>
        <v>0</v>
      </c>
      <c r="H115" s="80"/>
      <c r="I115" s="81"/>
    </row>
    <row r="116" spans="1:9" x14ac:dyDescent="0.25">
      <c r="A116" s="17"/>
      <c r="B116" s="44"/>
      <c r="C116" s="14"/>
      <c r="D116" s="15"/>
      <c r="E116" s="15"/>
      <c r="F116" s="15"/>
      <c r="H116" s="80"/>
      <c r="I116" s="81"/>
    </row>
    <row r="117" spans="1:9" x14ac:dyDescent="0.25">
      <c r="A117" s="12" t="s">
        <v>247</v>
      </c>
      <c r="B117" s="165" t="s">
        <v>173</v>
      </c>
      <c r="C117" s="14"/>
      <c r="D117" s="15"/>
      <c r="E117" s="15"/>
      <c r="F117" s="15"/>
      <c r="H117" s="80"/>
      <c r="I117" s="81"/>
    </row>
    <row r="118" spans="1:9" ht="60" x14ac:dyDescent="0.25">
      <c r="A118" s="17"/>
      <c r="B118" s="166" t="s">
        <v>176</v>
      </c>
      <c r="C118" s="14" t="s">
        <v>31</v>
      </c>
      <c r="D118" s="15">
        <v>50</v>
      </c>
      <c r="E118" s="15"/>
      <c r="F118" s="15">
        <f>E118*D118</f>
        <v>0</v>
      </c>
      <c r="H118" s="80"/>
      <c r="I118" s="81"/>
    </row>
    <row r="119" spans="1:9" x14ac:dyDescent="0.25">
      <c r="A119" s="24"/>
      <c r="B119" s="25" t="s">
        <v>248</v>
      </c>
      <c r="C119" s="26" t="s">
        <v>15</v>
      </c>
      <c r="D119" s="27"/>
      <c r="E119" s="27"/>
      <c r="F119" s="27">
        <f>SUM(F109:F118)</f>
        <v>0</v>
      </c>
    </row>
    <row r="121" spans="1:9" x14ac:dyDescent="0.25">
      <c r="A121" s="24" t="s">
        <v>249</v>
      </c>
      <c r="B121" s="25" t="s">
        <v>32</v>
      </c>
      <c r="C121" s="26"/>
      <c r="D121" s="27"/>
      <c r="E121" s="27"/>
      <c r="F121" s="27"/>
    </row>
    <row r="122" spans="1:9" x14ac:dyDescent="0.25">
      <c r="A122" s="12" t="s">
        <v>250</v>
      </c>
      <c r="B122" s="13" t="s">
        <v>185</v>
      </c>
      <c r="C122" s="14"/>
      <c r="D122" s="15"/>
      <c r="E122" s="15"/>
      <c r="F122" s="15"/>
    </row>
    <row r="123" spans="1:9" ht="135" x14ac:dyDescent="0.25">
      <c r="A123" s="17"/>
      <c r="B123" s="168" t="s">
        <v>186</v>
      </c>
      <c r="C123" s="14" t="s">
        <v>11</v>
      </c>
      <c r="D123" s="15">
        <v>125</v>
      </c>
      <c r="E123" s="15"/>
      <c r="F123" s="15">
        <f>E123*D123</f>
        <v>0</v>
      </c>
    </row>
    <row r="124" spans="1:9" x14ac:dyDescent="0.25">
      <c r="A124" s="17"/>
      <c r="B124" s="18"/>
      <c r="C124" s="14"/>
      <c r="D124" s="15"/>
      <c r="E124" s="15"/>
      <c r="F124" s="15"/>
    </row>
    <row r="125" spans="1:9" x14ac:dyDescent="0.25">
      <c r="A125" s="12" t="s">
        <v>251</v>
      </c>
      <c r="B125" s="13" t="s">
        <v>183</v>
      </c>
      <c r="C125" s="14"/>
      <c r="D125" s="15"/>
      <c r="E125" s="15"/>
      <c r="F125" s="15"/>
    </row>
    <row r="126" spans="1:9" ht="75" x14ac:dyDescent="0.25">
      <c r="A126" s="12"/>
      <c r="B126" s="20" t="s">
        <v>182</v>
      </c>
      <c r="C126" s="14" t="s">
        <v>11</v>
      </c>
      <c r="D126" s="15">
        <v>250</v>
      </c>
      <c r="E126" s="15"/>
      <c r="F126" s="15">
        <f>E126*D126</f>
        <v>0</v>
      </c>
      <c r="H126" s="80"/>
      <c r="I126" s="81"/>
    </row>
    <row r="127" spans="1:9" x14ac:dyDescent="0.25">
      <c r="A127" s="17"/>
      <c r="B127" s="20"/>
      <c r="C127" s="14"/>
      <c r="D127" s="15"/>
      <c r="E127" s="15"/>
      <c r="F127" s="15"/>
    </row>
    <row r="128" spans="1:9" x14ac:dyDescent="0.25">
      <c r="A128" s="12" t="s">
        <v>252</v>
      </c>
      <c r="B128" s="13" t="s">
        <v>184</v>
      </c>
      <c r="C128" s="14"/>
      <c r="D128" s="15"/>
      <c r="E128" s="15"/>
      <c r="F128" s="15"/>
    </row>
    <row r="129" spans="1:9" ht="60" x14ac:dyDescent="0.25">
      <c r="A129" s="17"/>
      <c r="B129" s="20" t="s">
        <v>147</v>
      </c>
      <c r="C129" s="14" t="s">
        <v>11</v>
      </c>
      <c r="D129" s="15">
        <v>386</v>
      </c>
      <c r="E129" s="15"/>
      <c r="F129" s="15">
        <f>E129*D129</f>
        <v>0</v>
      </c>
      <c r="H129" s="81"/>
      <c r="I129" s="80"/>
    </row>
    <row r="130" spans="1:9" x14ac:dyDescent="0.25">
      <c r="A130" s="24"/>
      <c r="B130" s="25" t="s">
        <v>253</v>
      </c>
      <c r="C130" s="26" t="s">
        <v>15</v>
      </c>
      <c r="D130" s="27"/>
      <c r="E130" s="27"/>
      <c r="F130" s="27">
        <f>SUM(F123:F129)</f>
        <v>0</v>
      </c>
    </row>
    <row r="132" spans="1:9" x14ac:dyDescent="0.25">
      <c r="A132" s="83"/>
      <c r="B132" s="84" t="s">
        <v>149</v>
      </c>
      <c r="C132" s="85"/>
      <c r="D132" s="86"/>
      <c r="E132" s="86"/>
      <c r="F132" s="87"/>
    </row>
    <row r="134" spans="1:9" x14ac:dyDescent="0.25">
      <c r="B134" s="63" t="str">
        <f>B9</f>
        <v>RADOVI DEMONTAŽE I RUŠENJA</v>
      </c>
      <c r="F134" s="65">
        <f>F53</f>
        <v>0</v>
      </c>
    </row>
    <row r="135" spans="1:9" x14ac:dyDescent="0.25">
      <c r="B135" s="63" t="str">
        <f>B56</f>
        <v>IZOLATERSKI I ZIDARSKI RADOVI</v>
      </c>
      <c r="F135" s="65">
        <f>F65</f>
        <v>0</v>
      </c>
    </row>
    <row r="136" spans="1:9" x14ac:dyDescent="0.25">
      <c r="B136" s="63" t="str">
        <f>B67</f>
        <v>SUHOMONTAŽNI RADOVI</v>
      </c>
      <c r="F136" s="65">
        <f>F82</f>
        <v>0</v>
      </c>
    </row>
    <row r="137" spans="1:9" x14ac:dyDescent="0.25">
      <c r="B137" s="63" t="str">
        <f>B84</f>
        <v>STOLARSKI RADOVI</v>
      </c>
      <c r="F137" s="65">
        <f>F104</f>
        <v>0</v>
      </c>
    </row>
    <row r="138" spans="1:9" x14ac:dyDescent="0.25">
      <c r="B138" s="63" t="str">
        <f>B107</f>
        <v>PODOPOLAGAČKI RADOVI</v>
      </c>
      <c r="F138" s="65">
        <f>F119</f>
        <v>0</v>
      </c>
    </row>
    <row r="139" spans="1:9" x14ac:dyDescent="0.25">
      <c r="B139" s="63" t="str">
        <f>B121</f>
        <v>SOBOSLIKARSKO-LIČILAČKI RADOVI</v>
      </c>
      <c r="F139" s="65">
        <f>F130</f>
        <v>0</v>
      </c>
    </row>
    <row r="141" spans="1:9" x14ac:dyDescent="0.25">
      <c r="A141" s="83"/>
      <c r="B141" s="84" t="s">
        <v>318</v>
      </c>
      <c r="C141" s="85"/>
      <c r="D141" s="86"/>
      <c r="E141" s="86"/>
      <c r="F141" s="87">
        <f>SUM(F134:F140)</f>
        <v>0</v>
      </c>
    </row>
    <row r="143" spans="1:9" x14ac:dyDescent="0.25">
      <c r="A143" s="70" t="s">
        <v>254</v>
      </c>
      <c r="B143" s="124" t="s">
        <v>42</v>
      </c>
      <c r="C143" s="72"/>
      <c r="D143" s="127"/>
      <c r="E143" s="127"/>
      <c r="F143" s="127"/>
    </row>
    <row r="144" spans="1:9" x14ac:dyDescent="0.25">
      <c r="A144" s="36" t="s">
        <v>255</v>
      </c>
      <c r="B144" s="136" t="s">
        <v>35</v>
      </c>
      <c r="C144" s="42"/>
      <c r="D144" s="43"/>
      <c r="E144" s="43"/>
      <c r="F144" s="43"/>
    </row>
    <row r="145" spans="1:6" ht="233.25" customHeight="1" x14ac:dyDescent="0.25">
      <c r="A145" s="41"/>
      <c r="B145" s="37" t="s">
        <v>206</v>
      </c>
      <c r="C145" s="42"/>
      <c r="D145" s="43"/>
      <c r="E145" s="43"/>
      <c r="F145" s="43"/>
    </row>
    <row r="146" spans="1:6" x14ac:dyDescent="0.25">
      <c r="A146" s="41"/>
      <c r="B146" s="23" t="s">
        <v>33</v>
      </c>
      <c r="C146" s="42" t="s">
        <v>31</v>
      </c>
      <c r="D146" s="43">
        <v>52</v>
      </c>
      <c r="E146" s="43"/>
      <c r="F146" s="43">
        <f>E146*D146</f>
        <v>0</v>
      </c>
    </row>
    <row r="147" spans="1:6" x14ac:dyDescent="0.25">
      <c r="A147" s="41"/>
      <c r="B147" s="23"/>
      <c r="C147" s="42"/>
      <c r="D147" s="43"/>
      <c r="E147" s="43"/>
      <c r="F147" s="43"/>
    </row>
    <row r="148" spans="1:6" x14ac:dyDescent="0.25">
      <c r="A148" s="36" t="s">
        <v>256</v>
      </c>
      <c r="B148" s="22" t="s">
        <v>195</v>
      </c>
      <c r="C148" s="42"/>
      <c r="D148" s="43"/>
      <c r="E148" s="43"/>
      <c r="F148" s="43"/>
    </row>
    <row r="149" spans="1:6" ht="30" x14ac:dyDescent="0.25">
      <c r="A149" s="41"/>
      <c r="B149" s="170" t="s">
        <v>192</v>
      </c>
      <c r="C149" s="171"/>
      <c r="D149" s="172"/>
      <c r="E149" s="172"/>
      <c r="F149" s="172"/>
    </row>
    <row r="150" spans="1:6" x14ac:dyDescent="0.25">
      <c r="A150" s="41"/>
      <c r="B150" s="170" t="s">
        <v>193</v>
      </c>
      <c r="C150" s="171" t="s">
        <v>5</v>
      </c>
      <c r="D150" s="172">
        <v>18</v>
      </c>
      <c r="E150" s="172"/>
      <c r="F150" s="172">
        <f t="shared" ref="F150:F151" si="1">E150*D150</f>
        <v>0</v>
      </c>
    </row>
    <row r="151" spans="1:6" x14ac:dyDescent="0.25">
      <c r="A151" s="41"/>
      <c r="B151" s="170" t="s">
        <v>194</v>
      </c>
      <c r="C151" s="171" t="s">
        <v>5</v>
      </c>
      <c r="D151" s="172">
        <v>11</v>
      </c>
      <c r="E151" s="172"/>
      <c r="F151" s="172">
        <f t="shared" si="1"/>
        <v>0</v>
      </c>
    </row>
    <row r="152" spans="1:6" x14ac:dyDescent="0.25">
      <c r="A152" s="41"/>
      <c r="B152" s="23"/>
      <c r="C152" s="42"/>
      <c r="D152" s="43"/>
      <c r="E152" s="43"/>
      <c r="F152" s="43"/>
    </row>
    <row r="153" spans="1:6" x14ac:dyDescent="0.25">
      <c r="A153" s="36" t="s">
        <v>257</v>
      </c>
      <c r="B153" s="22" t="s">
        <v>197</v>
      </c>
      <c r="C153" s="42"/>
      <c r="D153" s="43"/>
      <c r="E153" s="43"/>
      <c r="F153" s="43"/>
    </row>
    <row r="154" spans="1:6" ht="75" x14ac:dyDescent="0.25">
      <c r="A154" s="41"/>
      <c r="B154" s="169" t="s">
        <v>196</v>
      </c>
      <c r="C154" s="42" t="s">
        <v>9</v>
      </c>
      <c r="D154" s="43">
        <v>1</v>
      </c>
      <c r="E154" s="43"/>
      <c r="F154" s="43">
        <f t="shared" ref="F154" si="2">E154*D154</f>
        <v>0</v>
      </c>
    </row>
    <row r="155" spans="1:6" x14ac:dyDescent="0.25">
      <c r="A155" s="41"/>
      <c r="B155" s="23"/>
      <c r="C155" s="42"/>
      <c r="D155" s="43"/>
      <c r="E155" s="43"/>
      <c r="F155" s="43"/>
    </row>
    <row r="156" spans="1:6" x14ac:dyDescent="0.25">
      <c r="A156" s="36" t="s">
        <v>258</v>
      </c>
      <c r="B156" s="22" t="s">
        <v>34</v>
      </c>
      <c r="C156" s="42"/>
      <c r="D156" s="43"/>
      <c r="E156" s="43"/>
      <c r="F156" s="43"/>
    </row>
    <row r="157" spans="1:6" ht="165" x14ac:dyDescent="0.25">
      <c r="A157" s="41"/>
      <c r="B157" s="37" t="s">
        <v>189</v>
      </c>
      <c r="C157" s="42" t="s">
        <v>9</v>
      </c>
      <c r="D157" s="43">
        <v>1</v>
      </c>
      <c r="E157" s="43"/>
      <c r="F157" s="43">
        <f>E157*D157</f>
        <v>0</v>
      </c>
    </row>
    <row r="158" spans="1:6" x14ac:dyDescent="0.25">
      <c r="A158" s="41"/>
      <c r="B158" s="23"/>
      <c r="C158" s="42"/>
      <c r="D158" s="43"/>
      <c r="E158" s="43"/>
      <c r="F158" s="43"/>
    </row>
    <row r="159" spans="1:6" x14ac:dyDescent="0.25">
      <c r="A159" s="36" t="s">
        <v>259</v>
      </c>
      <c r="B159" s="22" t="s">
        <v>36</v>
      </c>
      <c r="C159" s="42"/>
      <c r="D159" s="43"/>
      <c r="E159" s="43"/>
      <c r="F159" s="43"/>
    </row>
    <row r="160" spans="1:6" ht="120" x14ac:dyDescent="0.25">
      <c r="A160" s="41"/>
      <c r="B160" s="135" t="s">
        <v>260</v>
      </c>
      <c r="C160" s="42"/>
      <c r="D160" s="43"/>
      <c r="E160" s="43"/>
      <c r="F160" s="43"/>
    </row>
    <row r="161" spans="1:6" x14ac:dyDescent="0.25">
      <c r="A161" s="41"/>
      <c r="B161" s="23" t="s">
        <v>37</v>
      </c>
      <c r="C161" s="42" t="s">
        <v>31</v>
      </c>
      <c r="D161" s="43">
        <v>26</v>
      </c>
      <c r="E161" s="43"/>
      <c r="F161" s="43">
        <f>E161*D161</f>
        <v>0</v>
      </c>
    </row>
    <row r="162" spans="1:6" x14ac:dyDescent="0.25">
      <c r="A162" s="41"/>
      <c r="B162" s="23"/>
      <c r="C162" s="42"/>
      <c r="D162" s="43"/>
      <c r="E162" s="43"/>
      <c r="F162" s="43"/>
    </row>
    <row r="163" spans="1:6" x14ac:dyDescent="0.25">
      <c r="A163" s="36" t="s">
        <v>261</v>
      </c>
      <c r="B163" s="22" t="s">
        <v>38</v>
      </c>
      <c r="C163" s="42"/>
      <c r="D163" s="43"/>
      <c r="E163" s="43"/>
      <c r="F163" s="43"/>
    </row>
    <row r="164" spans="1:6" ht="90" x14ac:dyDescent="0.25">
      <c r="A164" s="41"/>
      <c r="B164" s="23" t="s">
        <v>39</v>
      </c>
      <c r="C164" s="42" t="s">
        <v>5</v>
      </c>
      <c r="D164" s="43">
        <v>4</v>
      </c>
      <c r="E164" s="43"/>
      <c r="F164" s="43">
        <f>E164*D164</f>
        <v>0</v>
      </c>
    </row>
    <row r="165" spans="1:6" x14ac:dyDescent="0.25">
      <c r="A165" s="41"/>
      <c r="B165" s="23"/>
      <c r="C165" s="42"/>
      <c r="D165" s="43"/>
      <c r="E165" s="43"/>
      <c r="F165" s="43"/>
    </row>
    <row r="166" spans="1:6" x14ac:dyDescent="0.25">
      <c r="A166" s="36" t="s">
        <v>262</v>
      </c>
      <c r="B166" s="22" t="s">
        <v>191</v>
      </c>
      <c r="C166" s="42"/>
      <c r="D166" s="43"/>
      <c r="E166" s="43"/>
      <c r="F166" s="43"/>
    </row>
    <row r="167" spans="1:6" ht="60" x14ac:dyDescent="0.25">
      <c r="A167" s="41"/>
      <c r="B167" s="169" t="s">
        <v>190</v>
      </c>
      <c r="C167" s="42" t="s">
        <v>9</v>
      </c>
      <c r="D167" s="43">
        <v>1</v>
      </c>
      <c r="E167" s="43"/>
      <c r="F167" s="43">
        <f>E167*D167</f>
        <v>0</v>
      </c>
    </row>
    <row r="168" spans="1:6" x14ac:dyDescent="0.25">
      <c r="A168" s="41"/>
      <c r="B168" s="23"/>
      <c r="C168" s="42"/>
      <c r="D168" s="43"/>
      <c r="E168" s="43"/>
      <c r="F168" s="43"/>
    </row>
    <row r="169" spans="1:6" x14ac:dyDescent="0.25">
      <c r="A169" s="36" t="s">
        <v>263</v>
      </c>
      <c r="B169" s="22" t="s">
        <v>40</v>
      </c>
      <c r="C169" s="42"/>
      <c r="D169" s="43"/>
      <c r="E169" s="43"/>
      <c r="F169" s="43"/>
    </row>
    <row r="170" spans="1:6" ht="45" x14ac:dyDescent="0.25">
      <c r="A170" s="41"/>
      <c r="B170" s="23" t="s">
        <v>212</v>
      </c>
      <c r="C170" s="42"/>
      <c r="D170" s="43"/>
      <c r="E170" s="43"/>
      <c r="F170" s="43"/>
    </row>
    <row r="171" spans="1:6" x14ac:dyDescent="0.25">
      <c r="A171" s="41"/>
      <c r="B171" s="23" t="s">
        <v>41</v>
      </c>
      <c r="C171" s="42" t="s">
        <v>5</v>
      </c>
      <c r="D171" s="43">
        <v>4</v>
      </c>
      <c r="E171" s="43"/>
      <c r="F171" s="43">
        <f>E171*D171</f>
        <v>0</v>
      </c>
    </row>
    <row r="172" spans="1:6" x14ac:dyDescent="0.25">
      <c r="A172" s="41"/>
      <c r="B172" s="23" t="s">
        <v>50</v>
      </c>
      <c r="C172" s="42" t="s">
        <v>5</v>
      </c>
      <c r="D172" s="43">
        <v>2</v>
      </c>
      <c r="E172" s="43"/>
      <c r="F172" s="43">
        <f>E172*D172</f>
        <v>0</v>
      </c>
    </row>
    <row r="173" spans="1:6" x14ac:dyDescent="0.25">
      <c r="A173" s="41"/>
      <c r="B173" s="23" t="s">
        <v>207</v>
      </c>
      <c r="C173" s="42" t="s">
        <v>5</v>
      </c>
      <c r="D173" s="43">
        <v>4</v>
      </c>
      <c r="E173" s="43"/>
      <c r="F173" s="43">
        <f>E173*D173</f>
        <v>0</v>
      </c>
    </row>
    <row r="174" spans="1:6" x14ac:dyDescent="0.25">
      <c r="A174" s="41"/>
      <c r="B174" s="22"/>
      <c r="C174" s="42"/>
      <c r="D174" s="43"/>
      <c r="E174" s="43"/>
      <c r="F174" s="43"/>
    </row>
    <row r="175" spans="1:6" ht="15" customHeight="1" x14ac:dyDescent="0.25">
      <c r="A175" s="70"/>
      <c r="B175" s="164" t="s">
        <v>264</v>
      </c>
      <c r="C175" s="72" t="s">
        <v>15</v>
      </c>
      <c r="D175" s="127"/>
      <c r="E175" s="127"/>
      <c r="F175" s="127">
        <f>SUM(F145:F173)</f>
        <v>0</v>
      </c>
    </row>
    <row r="176" spans="1:6" x14ac:dyDescent="0.25">
      <c r="A176" s="137"/>
      <c r="B176" s="138"/>
      <c r="C176" s="139"/>
      <c r="D176" s="77"/>
      <c r="E176" s="77"/>
      <c r="F176" s="77"/>
    </row>
    <row r="177" spans="1:6" x14ac:dyDescent="0.25">
      <c r="A177" s="163" t="s">
        <v>265</v>
      </c>
      <c r="B177" s="89" t="s">
        <v>51</v>
      </c>
      <c r="C177" s="90"/>
      <c r="D177" s="91"/>
      <c r="E177" s="91"/>
      <c r="F177" s="92"/>
    </row>
    <row r="178" spans="1:6" ht="30" x14ac:dyDescent="0.25">
      <c r="A178" s="140" t="s">
        <v>266</v>
      </c>
      <c r="B178" s="141" t="s">
        <v>208</v>
      </c>
      <c r="C178" s="46"/>
      <c r="D178" s="48"/>
      <c r="E178" s="142"/>
      <c r="F178" s="48"/>
    </row>
    <row r="179" spans="1:6" ht="60" x14ac:dyDescent="0.25">
      <c r="A179" s="143" t="s">
        <v>267</v>
      </c>
      <c r="B179" s="45" t="s">
        <v>52</v>
      </c>
      <c r="C179" s="46"/>
      <c r="D179" s="47"/>
      <c r="E179" s="47"/>
      <c r="F179" s="48"/>
    </row>
    <row r="180" spans="1:6" ht="30" x14ac:dyDescent="0.25">
      <c r="A180" s="143" t="s">
        <v>268</v>
      </c>
      <c r="B180" s="45" t="s">
        <v>53</v>
      </c>
      <c r="C180" s="46"/>
      <c r="D180" s="47"/>
      <c r="E180" s="47"/>
      <c r="F180" s="48"/>
    </row>
    <row r="181" spans="1:6" ht="45" x14ac:dyDescent="0.25">
      <c r="A181" s="143" t="s">
        <v>269</v>
      </c>
      <c r="B181" s="45" t="s">
        <v>54</v>
      </c>
      <c r="C181" s="46"/>
      <c r="D181" s="47"/>
      <c r="E181" s="47"/>
      <c r="F181" s="48"/>
    </row>
    <row r="182" spans="1:6" ht="45" x14ac:dyDescent="0.25">
      <c r="A182" s="143" t="s">
        <v>270</v>
      </c>
      <c r="B182" s="45" t="s">
        <v>172</v>
      </c>
      <c r="C182" s="46"/>
      <c r="D182" s="47"/>
      <c r="E182" s="47"/>
      <c r="F182" s="48"/>
    </row>
    <row r="183" spans="1:6" ht="45" x14ac:dyDescent="0.25">
      <c r="A183" s="143" t="s">
        <v>271</v>
      </c>
      <c r="B183" s="45" t="s">
        <v>55</v>
      </c>
      <c r="C183" s="46"/>
      <c r="D183" s="47"/>
      <c r="E183" s="47"/>
      <c r="F183" s="48"/>
    </row>
    <row r="184" spans="1:6" ht="45" x14ac:dyDescent="0.25">
      <c r="A184" s="143" t="s">
        <v>272</v>
      </c>
      <c r="B184" s="45" t="s">
        <v>56</v>
      </c>
      <c r="C184" s="46" t="s">
        <v>9</v>
      </c>
      <c r="D184" s="47">
        <v>1</v>
      </c>
      <c r="E184" s="47"/>
      <c r="F184" s="48">
        <f>D184*E184</f>
        <v>0</v>
      </c>
    </row>
    <row r="185" spans="1:6" x14ac:dyDescent="0.25">
      <c r="A185" s="88"/>
      <c r="B185" s="89" t="s">
        <v>57</v>
      </c>
      <c r="C185" s="90"/>
      <c r="D185" s="91"/>
      <c r="E185" s="91"/>
      <c r="F185" s="92">
        <f>SUM(F184)</f>
        <v>0</v>
      </c>
    </row>
    <row r="186" spans="1:6" x14ac:dyDescent="0.25">
      <c r="A186" s="137"/>
      <c r="B186" s="138"/>
      <c r="C186" s="139"/>
      <c r="D186" s="77"/>
      <c r="E186" s="77"/>
      <c r="F186" s="77"/>
    </row>
    <row r="187" spans="1:6" x14ac:dyDescent="0.25">
      <c r="A187" s="93" t="s">
        <v>273</v>
      </c>
      <c r="B187" s="94" t="s">
        <v>58</v>
      </c>
      <c r="C187" s="95"/>
      <c r="D187" s="96"/>
      <c r="E187" s="97"/>
      <c r="F187" s="102"/>
    </row>
    <row r="188" spans="1:6" ht="75" x14ac:dyDescent="0.25">
      <c r="A188" s="143" t="s">
        <v>274</v>
      </c>
      <c r="B188" s="45" t="s">
        <v>59</v>
      </c>
      <c r="C188" s="46" t="s">
        <v>5</v>
      </c>
      <c r="D188" s="47">
        <v>74</v>
      </c>
      <c r="E188" s="47"/>
      <c r="F188" s="144">
        <f>D188*E188</f>
        <v>0</v>
      </c>
    </row>
    <row r="189" spans="1:6" ht="45" x14ac:dyDescent="0.25">
      <c r="A189" s="143" t="s">
        <v>275</v>
      </c>
      <c r="B189" s="45" t="s">
        <v>133</v>
      </c>
      <c r="C189" s="46" t="s">
        <v>5</v>
      </c>
      <c r="D189" s="47">
        <v>20</v>
      </c>
      <c r="E189" s="47"/>
      <c r="F189" s="144">
        <f t="shared" ref="F189:F195" si="3">D189*E189</f>
        <v>0</v>
      </c>
    </row>
    <row r="190" spans="1:6" ht="60" x14ac:dyDescent="0.25">
      <c r="A190" s="143" t="s">
        <v>276</v>
      </c>
      <c r="B190" s="45" t="s">
        <v>60</v>
      </c>
      <c r="C190" s="46" t="s">
        <v>5</v>
      </c>
      <c r="D190" s="47">
        <v>34</v>
      </c>
      <c r="E190" s="47"/>
      <c r="F190" s="144">
        <f t="shared" si="3"/>
        <v>0</v>
      </c>
    </row>
    <row r="191" spans="1:6" ht="45" x14ac:dyDescent="0.25">
      <c r="A191" s="143" t="s">
        <v>277</v>
      </c>
      <c r="B191" s="45" t="s">
        <v>61</v>
      </c>
      <c r="C191" s="46" t="s">
        <v>5</v>
      </c>
      <c r="D191" s="47">
        <v>39</v>
      </c>
      <c r="E191" s="47"/>
      <c r="F191" s="144">
        <f t="shared" si="3"/>
        <v>0</v>
      </c>
    </row>
    <row r="192" spans="1:6" ht="45" x14ac:dyDescent="0.25">
      <c r="A192" s="143" t="s">
        <v>278</v>
      </c>
      <c r="B192" s="45" t="s">
        <v>62</v>
      </c>
      <c r="C192" s="46" t="s">
        <v>5</v>
      </c>
      <c r="D192" s="47">
        <v>5</v>
      </c>
      <c r="E192" s="47"/>
      <c r="F192" s="144">
        <f t="shared" si="3"/>
        <v>0</v>
      </c>
    </row>
    <row r="193" spans="1:6" ht="45" x14ac:dyDescent="0.25">
      <c r="A193" s="143" t="s">
        <v>279</v>
      </c>
      <c r="B193" s="45" t="s">
        <v>63</v>
      </c>
      <c r="C193" s="46" t="s">
        <v>5</v>
      </c>
      <c r="D193" s="47">
        <v>8</v>
      </c>
      <c r="E193" s="47"/>
      <c r="F193" s="144">
        <f t="shared" si="3"/>
        <v>0</v>
      </c>
    </row>
    <row r="194" spans="1:6" ht="60" x14ac:dyDescent="0.25">
      <c r="A194" s="143" t="s">
        <v>280</v>
      </c>
      <c r="B194" s="45" t="s">
        <v>64</v>
      </c>
      <c r="C194" s="46" t="s">
        <v>5</v>
      </c>
      <c r="D194" s="47">
        <v>5</v>
      </c>
      <c r="E194" s="47"/>
      <c r="F194" s="144">
        <f t="shared" si="3"/>
        <v>0</v>
      </c>
    </row>
    <row r="195" spans="1:6" ht="60" x14ac:dyDescent="0.25">
      <c r="A195" s="143" t="s">
        <v>281</v>
      </c>
      <c r="B195" s="45" t="s">
        <v>65</v>
      </c>
      <c r="C195" s="46" t="s">
        <v>5</v>
      </c>
      <c r="D195" s="47">
        <v>269</v>
      </c>
      <c r="E195" s="47"/>
      <c r="F195" s="144">
        <f t="shared" si="3"/>
        <v>0</v>
      </c>
    </row>
    <row r="196" spans="1:6" ht="90" x14ac:dyDescent="0.25">
      <c r="A196" s="143" t="s">
        <v>282</v>
      </c>
      <c r="B196" s="45" t="s">
        <v>66</v>
      </c>
      <c r="C196" s="46"/>
      <c r="D196" s="47"/>
      <c r="E196" s="47"/>
      <c r="F196" s="48"/>
    </row>
    <row r="197" spans="1:6" ht="30" x14ac:dyDescent="0.25">
      <c r="A197" s="143" t="s">
        <v>67</v>
      </c>
      <c r="B197" s="45" t="s">
        <v>68</v>
      </c>
      <c r="C197" s="46" t="s">
        <v>5</v>
      </c>
      <c r="D197" s="47">
        <v>2</v>
      </c>
      <c r="E197" s="47"/>
      <c r="F197" s="48">
        <f t="shared" ref="F197:F221" si="4">D197*E197</f>
        <v>0</v>
      </c>
    </row>
    <row r="198" spans="1:6" x14ac:dyDescent="0.25">
      <c r="A198" s="143" t="s">
        <v>69</v>
      </c>
      <c r="B198" s="45" t="s">
        <v>70</v>
      </c>
      <c r="C198" s="145" t="s">
        <v>5</v>
      </c>
      <c r="D198" s="47">
        <v>2</v>
      </c>
      <c r="E198" s="47"/>
      <c r="F198" s="48">
        <f t="shared" si="4"/>
        <v>0</v>
      </c>
    </row>
    <row r="199" spans="1:6" x14ac:dyDescent="0.25">
      <c r="A199" s="143" t="s">
        <v>71</v>
      </c>
      <c r="B199" s="45" t="s">
        <v>72</v>
      </c>
      <c r="C199" s="46" t="s">
        <v>5</v>
      </c>
      <c r="D199" s="47">
        <v>8</v>
      </c>
      <c r="E199" s="47"/>
      <c r="F199" s="48">
        <f t="shared" si="4"/>
        <v>0</v>
      </c>
    </row>
    <row r="200" spans="1:6" x14ac:dyDescent="0.25">
      <c r="A200" s="143" t="s">
        <v>73</v>
      </c>
      <c r="B200" s="45" t="s">
        <v>74</v>
      </c>
      <c r="C200" s="46" t="s">
        <v>5</v>
      </c>
      <c r="D200" s="47">
        <v>60</v>
      </c>
      <c r="E200" s="47"/>
      <c r="F200" s="48">
        <f t="shared" si="4"/>
        <v>0</v>
      </c>
    </row>
    <row r="201" spans="1:6" x14ac:dyDescent="0.25">
      <c r="A201" s="143" t="s">
        <v>75</v>
      </c>
      <c r="B201" s="45" t="s">
        <v>76</v>
      </c>
      <c r="C201" s="46" t="s">
        <v>5</v>
      </c>
      <c r="D201" s="47">
        <v>31</v>
      </c>
      <c r="E201" s="47"/>
      <c r="F201" s="48">
        <f t="shared" si="4"/>
        <v>0</v>
      </c>
    </row>
    <row r="202" spans="1:6" x14ac:dyDescent="0.25">
      <c r="A202" s="143" t="s">
        <v>77</v>
      </c>
      <c r="B202" s="45" t="s">
        <v>78</v>
      </c>
      <c r="C202" s="46" t="s">
        <v>5</v>
      </c>
      <c r="D202" s="47">
        <v>3</v>
      </c>
      <c r="E202" s="47"/>
      <c r="F202" s="48">
        <f t="shared" si="4"/>
        <v>0</v>
      </c>
    </row>
    <row r="203" spans="1:6" x14ac:dyDescent="0.25">
      <c r="A203" s="143" t="s">
        <v>79</v>
      </c>
      <c r="B203" s="45" t="s">
        <v>80</v>
      </c>
      <c r="C203" s="46" t="s">
        <v>5</v>
      </c>
      <c r="D203" s="47">
        <v>3</v>
      </c>
      <c r="E203" s="47"/>
      <c r="F203" s="48">
        <f t="shared" si="4"/>
        <v>0</v>
      </c>
    </row>
    <row r="204" spans="1:6" ht="30" x14ac:dyDescent="0.25">
      <c r="A204" s="143" t="s">
        <v>81</v>
      </c>
      <c r="B204" s="45" t="s">
        <v>82</v>
      </c>
      <c r="C204" s="46" t="s">
        <v>83</v>
      </c>
      <c r="D204" s="47">
        <v>3</v>
      </c>
      <c r="E204" s="47"/>
      <c r="F204" s="48">
        <f t="shared" si="4"/>
        <v>0</v>
      </c>
    </row>
    <row r="205" spans="1:6" x14ac:dyDescent="0.25">
      <c r="A205" s="143" t="s">
        <v>84</v>
      </c>
      <c r="B205" s="45" t="s">
        <v>85</v>
      </c>
      <c r="C205" s="46" t="s">
        <v>83</v>
      </c>
      <c r="D205" s="47">
        <v>3</v>
      </c>
      <c r="E205" s="47"/>
      <c r="F205" s="48">
        <f t="shared" si="4"/>
        <v>0</v>
      </c>
    </row>
    <row r="206" spans="1:6" x14ac:dyDescent="0.25">
      <c r="A206" s="143" t="s">
        <v>86</v>
      </c>
      <c r="B206" s="45" t="s">
        <v>87</v>
      </c>
      <c r="C206" s="46" t="s">
        <v>83</v>
      </c>
      <c r="D206" s="47">
        <v>3</v>
      </c>
      <c r="E206" s="47"/>
      <c r="F206" s="48">
        <f t="shared" si="4"/>
        <v>0</v>
      </c>
    </row>
    <row r="207" spans="1:6" x14ac:dyDescent="0.25">
      <c r="A207" s="98"/>
      <c r="B207" s="99"/>
      <c r="C207" s="95"/>
      <c r="D207" s="96"/>
      <c r="E207" s="96"/>
      <c r="F207" s="100">
        <f>SUM(F188:F206)</f>
        <v>0</v>
      </c>
    </row>
    <row r="208" spans="1:6" x14ac:dyDescent="0.25">
      <c r="A208" s="143"/>
      <c r="B208" s="45"/>
      <c r="C208" s="46"/>
      <c r="D208" s="47"/>
      <c r="E208" s="47"/>
      <c r="F208" s="48"/>
    </row>
    <row r="209" spans="1:6" x14ac:dyDescent="0.25">
      <c r="A209" s="98"/>
      <c r="B209" s="101" t="s">
        <v>88</v>
      </c>
      <c r="C209" s="95"/>
      <c r="D209" s="96"/>
      <c r="E209" s="96"/>
      <c r="F209" s="102"/>
    </row>
    <row r="210" spans="1:6" ht="45" x14ac:dyDescent="0.25">
      <c r="A210" s="143" t="s">
        <v>283</v>
      </c>
      <c r="B210" s="45" t="s">
        <v>89</v>
      </c>
      <c r="C210" s="46" t="s">
        <v>90</v>
      </c>
      <c r="D210" s="47">
        <v>850</v>
      </c>
      <c r="E210" s="47"/>
      <c r="F210" s="48">
        <f t="shared" si="4"/>
        <v>0</v>
      </c>
    </row>
    <row r="211" spans="1:6" ht="45" x14ac:dyDescent="0.25">
      <c r="A211" s="143" t="s">
        <v>284</v>
      </c>
      <c r="B211" s="45" t="s">
        <v>91</v>
      </c>
      <c r="C211" s="46" t="s">
        <v>90</v>
      </c>
      <c r="D211" s="47">
        <v>930</v>
      </c>
      <c r="E211" s="47"/>
      <c r="F211" s="48">
        <f t="shared" si="4"/>
        <v>0</v>
      </c>
    </row>
    <row r="212" spans="1:6" ht="30" x14ac:dyDescent="0.25">
      <c r="A212" s="143" t="s">
        <v>285</v>
      </c>
      <c r="B212" s="45" t="s">
        <v>92</v>
      </c>
      <c r="C212" s="46" t="s">
        <v>90</v>
      </c>
      <c r="D212" s="47">
        <v>50</v>
      </c>
      <c r="E212" s="47"/>
      <c r="F212" s="48">
        <f t="shared" si="4"/>
        <v>0</v>
      </c>
    </row>
    <row r="213" spans="1:6" ht="45" x14ac:dyDescent="0.25">
      <c r="A213" s="143" t="s">
        <v>286</v>
      </c>
      <c r="B213" s="45" t="s">
        <v>93</v>
      </c>
      <c r="C213" s="46" t="s">
        <v>90</v>
      </c>
      <c r="D213" s="47">
        <v>45</v>
      </c>
      <c r="E213" s="47"/>
      <c r="F213" s="48">
        <f t="shared" si="4"/>
        <v>0</v>
      </c>
    </row>
    <row r="214" spans="1:6" ht="30" x14ac:dyDescent="0.25">
      <c r="A214" s="143" t="s">
        <v>287</v>
      </c>
      <c r="B214" s="45" t="s">
        <v>94</v>
      </c>
      <c r="C214" s="46" t="s">
        <v>90</v>
      </c>
      <c r="D214" s="47">
        <v>40</v>
      </c>
      <c r="E214" s="47"/>
      <c r="F214" s="48">
        <f t="shared" si="4"/>
        <v>0</v>
      </c>
    </row>
    <row r="215" spans="1:6" ht="75" x14ac:dyDescent="0.25">
      <c r="A215" s="143" t="s">
        <v>288</v>
      </c>
      <c r="B215" s="45" t="s">
        <v>95</v>
      </c>
      <c r="C215" s="46" t="s">
        <v>90</v>
      </c>
      <c r="D215" s="47">
        <v>750</v>
      </c>
      <c r="E215" s="47"/>
      <c r="F215" s="48">
        <f t="shared" si="4"/>
        <v>0</v>
      </c>
    </row>
    <row r="216" spans="1:6" ht="75" x14ac:dyDescent="0.25">
      <c r="A216" s="143" t="s">
        <v>289</v>
      </c>
      <c r="B216" s="45" t="s">
        <v>96</v>
      </c>
      <c r="C216" s="46" t="s">
        <v>90</v>
      </c>
      <c r="D216" s="47">
        <v>900</v>
      </c>
      <c r="E216" s="47"/>
      <c r="F216" s="48">
        <f t="shared" si="4"/>
        <v>0</v>
      </c>
    </row>
    <row r="217" spans="1:6" ht="75" x14ac:dyDescent="0.25">
      <c r="A217" s="143" t="s">
        <v>290</v>
      </c>
      <c r="B217" s="45" t="s">
        <v>97</v>
      </c>
      <c r="C217" s="46" t="s">
        <v>90</v>
      </c>
      <c r="D217" s="47">
        <v>68</v>
      </c>
      <c r="E217" s="47"/>
      <c r="F217" s="48">
        <f t="shared" si="4"/>
        <v>0</v>
      </c>
    </row>
    <row r="218" spans="1:6" ht="30" x14ac:dyDescent="0.25">
      <c r="A218" s="143" t="s">
        <v>291</v>
      </c>
      <c r="B218" s="45" t="s">
        <v>98</v>
      </c>
      <c r="C218" s="46" t="s">
        <v>90</v>
      </c>
      <c r="D218" s="47">
        <v>60</v>
      </c>
      <c r="E218" s="47"/>
      <c r="F218" s="48">
        <f t="shared" si="4"/>
        <v>0</v>
      </c>
    </row>
    <row r="219" spans="1:6" ht="30" x14ac:dyDescent="0.25">
      <c r="A219" s="143" t="s">
        <v>292</v>
      </c>
      <c r="B219" s="45" t="s">
        <v>99</v>
      </c>
      <c r="C219" s="46" t="s">
        <v>90</v>
      </c>
      <c r="D219" s="47">
        <v>60</v>
      </c>
      <c r="E219" s="47"/>
      <c r="F219" s="48">
        <f t="shared" si="4"/>
        <v>0</v>
      </c>
    </row>
    <row r="220" spans="1:6" ht="30" x14ac:dyDescent="0.25">
      <c r="A220" s="143" t="s">
        <v>293</v>
      </c>
      <c r="B220" s="45" t="s">
        <v>100</v>
      </c>
      <c r="C220" s="46" t="s">
        <v>90</v>
      </c>
      <c r="D220" s="47">
        <v>45</v>
      </c>
      <c r="E220" s="47"/>
      <c r="F220" s="48">
        <f t="shared" si="4"/>
        <v>0</v>
      </c>
    </row>
    <row r="221" spans="1:6" ht="45" x14ac:dyDescent="0.25">
      <c r="A221" s="146" t="s">
        <v>294</v>
      </c>
      <c r="B221" s="49" t="s">
        <v>101</v>
      </c>
      <c r="C221" s="50" t="s">
        <v>9</v>
      </c>
      <c r="D221" s="51">
        <v>1</v>
      </c>
      <c r="E221" s="51"/>
      <c r="F221" s="52">
        <f t="shared" si="4"/>
        <v>0</v>
      </c>
    </row>
    <row r="222" spans="1:6" x14ac:dyDescent="0.25">
      <c r="A222" s="147"/>
      <c r="B222" s="148"/>
      <c r="C222" s="147"/>
      <c r="D222" s="149"/>
      <c r="E222" s="149"/>
      <c r="F222" s="150"/>
    </row>
    <row r="223" spans="1:6" x14ac:dyDescent="0.25">
      <c r="A223" s="103"/>
      <c r="B223" s="190" t="s">
        <v>128</v>
      </c>
      <c r="C223" s="190"/>
      <c r="D223" s="190"/>
      <c r="E223" s="190"/>
      <c r="F223" s="104">
        <f>SUM(F210:F222)</f>
        <v>0</v>
      </c>
    </row>
    <row r="224" spans="1:6" x14ac:dyDescent="0.25">
      <c r="A224" s="137"/>
      <c r="B224" s="138"/>
      <c r="C224" s="139"/>
      <c r="D224" s="77"/>
      <c r="E224" s="77"/>
      <c r="F224" s="77"/>
    </row>
    <row r="225" spans="1:6" x14ac:dyDescent="0.25">
      <c r="A225" s="137"/>
      <c r="B225" s="138"/>
      <c r="C225" s="139"/>
      <c r="D225" s="77"/>
      <c r="E225" s="77"/>
      <c r="F225" s="77"/>
    </row>
    <row r="226" spans="1:6" x14ac:dyDescent="0.25">
      <c r="A226" s="88"/>
      <c r="B226" s="89" t="s">
        <v>129</v>
      </c>
      <c r="C226" s="105"/>
      <c r="D226" s="106"/>
      <c r="E226" s="106"/>
      <c r="F226" s="92">
        <f>F223+F207+F185</f>
        <v>0</v>
      </c>
    </row>
    <row r="227" spans="1:6" x14ac:dyDescent="0.25">
      <c r="A227" s="137"/>
      <c r="B227" s="138"/>
      <c r="C227" s="139"/>
      <c r="D227" s="77"/>
      <c r="E227" s="77"/>
      <c r="F227" s="77"/>
    </row>
    <row r="228" spans="1:6" x14ac:dyDescent="0.25">
      <c r="A228" s="107"/>
      <c r="B228" s="108" t="s">
        <v>102</v>
      </c>
      <c r="C228" s="109"/>
      <c r="D228" s="110"/>
      <c r="E228" s="111"/>
      <c r="F228" s="115"/>
    </row>
    <row r="229" spans="1:6" ht="30" x14ac:dyDescent="0.25">
      <c r="A229" s="53" t="s">
        <v>295</v>
      </c>
      <c r="B229" s="45" t="s">
        <v>103</v>
      </c>
      <c r="C229" s="54"/>
      <c r="D229" s="55"/>
      <c r="E229" s="55"/>
      <c r="F229" s="56"/>
    </row>
    <row r="230" spans="1:6" ht="45" x14ac:dyDescent="0.25">
      <c r="A230" s="53" t="s">
        <v>67</v>
      </c>
      <c r="B230" s="45" t="s">
        <v>104</v>
      </c>
      <c r="C230" s="54" t="s">
        <v>5</v>
      </c>
      <c r="D230" s="55">
        <v>3</v>
      </c>
      <c r="E230" s="47"/>
      <c r="F230" s="56">
        <f t="shared" ref="F230:F244" si="5">D230*E230</f>
        <v>0</v>
      </c>
    </row>
    <row r="231" spans="1:6" ht="30" x14ac:dyDescent="0.25">
      <c r="A231" s="53" t="s">
        <v>69</v>
      </c>
      <c r="B231" s="45" t="s">
        <v>105</v>
      </c>
      <c r="C231" s="54" t="s">
        <v>5</v>
      </c>
      <c r="D231" s="55">
        <v>6</v>
      </c>
      <c r="E231" s="47"/>
      <c r="F231" s="56">
        <f t="shared" si="5"/>
        <v>0</v>
      </c>
    </row>
    <row r="232" spans="1:6" ht="30" x14ac:dyDescent="0.25">
      <c r="A232" s="53" t="s">
        <v>71</v>
      </c>
      <c r="B232" s="45" t="s">
        <v>106</v>
      </c>
      <c r="C232" s="54" t="s">
        <v>5</v>
      </c>
      <c r="D232" s="55">
        <v>5</v>
      </c>
      <c r="E232" s="47"/>
      <c r="F232" s="56">
        <f t="shared" si="5"/>
        <v>0</v>
      </c>
    </row>
    <row r="233" spans="1:6" ht="30" x14ac:dyDescent="0.25">
      <c r="A233" s="53" t="s">
        <v>73</v>
      </c>
      <c r="B233" s="45" t="s">
        <v>107</v>
      </c>
      <c r="C233" s="54" t="s">
        <v>5</v>
      </c>
      <c r="D233" s="55">
        <v>6</v>
      </c>
      <c r="E233" s="47"/>
      <c r="F233" s="56">
        <f t="shared" si="5"/>
        <v>0</v>
      </c>
    </row>
    <row r="234" spans="1:6" x14ac:dyDescent="0.25">
      <c r="A234" s="53" t="s">
        <v>75</v>
      </c>
      <c r="B234" s="45" t="s">
        <v>108</v>
      </c>
      <c r="C234" s="54" t="s">
        <v>5</v>
      </c>
      <c r="D234" s="55">
        <v>3</v>
      </c>
      <c r="E234" s="47"/>
      <c r="F234" s="56">
        <f t="shared" si="5"/>
        <v>0</v>
      </c>
    </row>
    <row r="235" spans="1:6" ht="30" x14ac:dyDescent="0.25">
      <c r="A235" s="53" t="s">
        <v>77</v>
      </c>
      <c r="B235" s="45" t="s">
        <v>109</v>
      </c>
      <c r="C235" s="54" t="s">
        <v>5</v>
      </c>
      <c r="D235" s="55">
        <v>95</v>
      </c>
      <c r="E235" s="47"/>
      <c r="F235" s="56">
        <f t="shared" si="5"/>
        <v>0</v>
      </c>
    </row>
    <row r="236" spans="1:6" ht="30" x14ac:dyDescent="0.25">
      <c r="A236" s="53" t="s">
        <v>79</v>
      </c>
      <c r="B236" s="45" t="s">
        <v>110</v>
      </c>
      <c r="C236" s="54" t="s">
        <v>5</v>
      </c>
      <c r="D236" s="55">
        <v>3</v>
      </c>
      <c r="E236" s="47"/>
      <c r="F236" s="56">
        <f t="shared" si="5"/>
        <v>0</v>
      </c>
    </row>
    <row r="237" spans="1:6" x14ac:dyDescent="0.25">
      <c r="A237" s="112"/>
      <c r="B237" s="99"/>
      <c r="C237" s="109"/>
      <c r="D237" s="110"/>
      <c r="E237" s="96"/>
      <c r="F237" s="113">
        <f>SUM(F230:F236)</f>
        <v>0</v>
      </c>
    </row>
    <row r="238" spans="1:6" x14ac:dyDescent="0.25">
      <c r="A238" s="53"/>
      <c r="B238" s="45"/>
      <c r="C238" s="54"/>
      <c r="D238" s="55"/>
      <c r="E238" s="47"/>
      <c r="F238" s="56"/>
    </row>
    <row r="239" spans="1:6" x14ac:dyDescent="0.25">
      <c r="A239" s="112"/>
      <c r="B239" s="114" t="s">
        <v>111</v>
      </c>
      <c r="C239" s="109"/>
      <c r="D239" s="110"/>
      <c r="E239" s="96"/>
      <c r="F239" s="115"/>
    </row>
    <row r="240" spans="1:6" ht="45" x14ac:dyDescent="0.25">
      <c r="A240" s="53" t="s">
        <v>296</v>
      </c>
      <c r="B240" s="45" t="s">
        <v>112</v>
      </c>
      <c r="C240" s="54" t="s">
        <v>5</v>
      </c>
      <c r="D240" s="55">
        <v>22</v>
      </c>
      <c r="E240" s="47"/>
      <c r="F240" s="56">
        <f t="shared" si="5"/>
        <v>0</v>
      </c>
    </row>
    <row r="241" spans="1:6" ht="45" x14ac:dyDescent="0.25">
      <c r="A241" s="53" t="s">
        <v>297</v>
      </c>
      <c r="B241" s="45" t="s">
        <v>113</v>
      </c>
      <c r="C241" s="54" t="s">
        <v>90</v>
      </c>
      <c r="D241" s="47">
        <v>442</v>
      </c>
      <c r="E241" s="47"/>
      <c r="F241" s="56">
        <f t="shared" si="5"/>
        <v>0</v>
      </c>
    </row>
    <row r="242" spans="1:6" ht="75" x14ac:dyDescent="0.25">
      <c r="A242" s="53" t="s">
        <v>298</v>
      </c>
      <c r="B242" s="45" t="s">
        <v>114</v>
      </c>
      <c r="C242" s="54" t="s">
        <v>90</v>
      </c>
      <c r="D242" s="55">
        <v>234</v>
      </c>
      <c r="E242" s="47"/>
      <c r="F242" s="56">
        <f t="shared" si="5"/>
        <v>0</v>
      </c>
    </row>
    <row r="243" spans="1:6" ht="60" x14ac:dyDescent="0.25">
      <c r="A243" s="53" t="s">
        <v>299</v>
      </c>
      <c r="B243" s="45" t="s">
        <v>115</v>
      </c>
      <c r="C243" s="54" t="s">
        <v>90</v>
      </c>
      <c r="D243" s="55">
        <v>78</v>
      </c>
      <c r="E243" s="47"/>
      <c r="F243" s="56">
        <f t="shared" si="5"/>
        <v>0</v>
      </c>
    </row>
    <row r="244" spans="1:6" x14ac:dyDescent="0.25">
      <c r="A244" s="57" t="s">
        <v>300</v>
      </c>
      <c r="B244" s="49" t="s">
        <v>116</v>
      </c>
      <c r="C244" s="59" t="s">
        <v>9</v>
      </c>
      <c r="D244" s="60">
        <v>1</v>
      </c>
      <c r="E244" s="51"/>
      <c r="F244" s="61">
        <f t="shared" si="5"/>
        <v>0</v>
      </c>
    </row>
    <row r="245" spans="1:6" x14ac:dyDescent="0.25">
      <c r="A245" s="107"/>
      <c r="B245" s="94" t="s">
        <v>130</v>
      </c>
      <c r="C245" s="116"/>
      <c r="D245" s="117"/>
      <c r="E245" s="117"/>
      <c r="F245" s="100">
        <f>SUM(F240:F244)</f>
        <v>0</v>
      </c>
    </row>
    <row r="246" spans="1:6" x14ac:dyDescent="0.25">
      <c r="A246" s="151"/>
      <c r="B246" s="152"/>
      <c r="C246" s="153"/>
      <c r="D246" s="154"/>
      <c r="E246" s="155"/>
      <c r="F246" s="156"/>
    </row>
    <row r="247" spans="1:6" x14ac:dyDescent="0.25">
      <c r="A247" s="112"/>
      <c r="B247" s="114" t="s">
        <v>118</v>
      </c>
      <c r="C247" s="109"/>
      <c r="D247" s="110"/>
      <c r="E247" s="96"/>
      <c r="F247" s="115"/>
    </row>
    <row r="248" spans="1:6" ht="45" x14ac:dyDescent="0.25">
      <c r="A248" s="53" t="s">
        <v>301</v>
      </c>
      <c r="B248" s="45" t="s">
        <v>112</v>
      </c>
      <c r="C248" s="54" t="s">
        <v>5</v>
      </c>
      <c r="D248" s="55">
        <v>24</v>
      </c>
      <c r="E248" s="47"/>
      <c r="F248" s="56">
        <f t="shared" ref="F248:F252" si="6">D248*E248</f>
        <v>0</v>
      </c>
    </row>
    <row r="249" spans="1:6" ht="45" x14ac:dyDescent="0.25">
      <c r="A249" s="53" t="s">
        <v>302</v>
      </c>
      <c r="B249" s="45" t="s">
        <v>113</v>
      </c>
      <c r="C249" s="54" t="s">
        <v>90</v>
      </c>
      <c r="D249" s="47">
        <v>481</v>
      </c>
      <c r="E249" s="47"/>
      <c r="F249" s="56">
        <f t="shared" si="6"/>
        <v>0</v>
      </c>
    </row>
    <row r="250" spans="1:6" ht="75" x14ac:dyDescent="0.25">
      <c r="A250" s="53" t="s">
        <v>303</v>
      </c>
      <c r="B250" s="45" t="s">
        <v>114</v>
      </c>
      <c r="C250" s="54" t="s">
        <v>90</v>
      </c>
      <c r="D250" s="55">
        <v>260</v>
      </c>
      <c r="E250" s="47"/>
      <c r="F250" s="56">
        <f t="shared" si="6"/>
        <v>0</v>
      </c>
    </row>
    <row r="251" spans="1:6" ht="60" x14ac:dyDescent="0.25">
      <c r="A251" s="53" t="s">
        <v>304</v>
      </c>
      <c r="B251" s="45" t="s">
        <v>115</v>
      </c>
      <c r="C251" s="54" t="s">
        <v>90</v>
      </c>
      <c r="D251" s="55">
        <v>78</v>
      </c>
      <c r="E251" s="47"/>
      <c r="F251" s="56">
        <f t="shared" si="6"/>
        <v>0</v>
      </c>
    </row>
    <row r="252" spans="1:6" x14ac:dyDescent="0.25">
      <c r="A252" s="57" t="s">
        <v>305</v>
      </c>
      <c r="B252" s="58" t="s">
        <v>116</v>
      </c>
      <c r="C252" s="59" t="s">
        <v>9</v>
      </c>
      <c r="D252" s="60">
        <v>1</v>
      </c>
      <c r="E252" s="51"/>
      <c r="F252" s="61">
        <f t="shared" si="6"/>
        <v>0</v>
      </c>
    </row>
    <row r="253" spans="1:6" x14ac:dyDescent="0.25">
      <c r="A253" s="107"/>
      <c r="B253" s="94" t="s">
        <v>131</v>
      </c>
      <c r="C253" s="118"/>
      <c r="D253" s="119"/>
      <c r="E253" s="120"/>
      <c r="F253" s="113">
        <f>SUM(F248:F252)</f>
        <v>0</v>
      </c>
    </row>
    <row r="254" spans="1:6" x14ac:dyDescent="0.25">
      <c r="A254" s="151"/>
      <c r="B254" s="152"/>
      <c r="C254" s="153"/>
      <c r="D254" s="154"/>
      <c r="E254" s="155"/>
      <c r="F254" s="156"/>
    </row>
    <row r="255" spans="1:6" x14ac:dyDescent="0.25">
      <c r="A255" s="112"/>
      <c r="B255" s="114" t="s">
        <v>111</v>
      </c>
      <c r="C255" s="109"/>
      <c r="D255" s="110"/>
      <c r="E255" s="96"/>
      <c r="F255" s="115"/>
    </row>
    <row r="256" spans="1:6" ht="45" x14ac:dyDescent="0.25">
      <c r="A256" s="53" t="s">
        <v>306</v>
      </c>
      <c r="B256" s="45" t="s">
        <v>112</v>
      </c>
      <c r="C256" s="54" t="s">
        <v>5</v>
      </c>
      <c r="D256" s="55">
        <v>29</v>
      </c>
      <c r="E256" s="47"/>
      <c r="F256" s="56">
        <f t="shared" ref="F256:F260" si="7">D256*E256</f>
        <v>0</v>
      </c>
    </row>
    <row r="257" spans="1:6" ht="45" x14ac:dyDescent="0.25">
      <c r="A257" s="53" t="s">
        <v>307</v>
      </c>
      <c r="B257" s="45" t="s">
        <v>113</v>
      </c>
      <c r="C257" s="54" t="s">
        <v>90</v>
      </c>
      <c r="D257" s="47">
        <v>572</v>
      </c>
      <c r="E257" s="47"/>
      <c r="F257" s="56">
        <f t="shared" si="7"/>
        <v>0</v>
      </c>
    </row>
    <row r="258" spans="1:6" ht="75" x14ac:dyDescent="0.25">
      <c r="A258" s="187" t="s">
        <v>308</v>
      </c>
      <c r="B258" s="45" t="s">
        <v>114</v>
      </c>
      <c r="C258" s="54" t="s">
        <v>90</v>
      </c>
      <c r="D258" s="55">
        <v>299</v>
      </c>
      <c r="E258" s="47"/>
      <c r="F258" s="56">
        <f t="shared" si="7"/>
        <v>0</v>
      </c>
    </row>
    <row r="259" spans="1:6" ht="60" x14ac:dyDescent="0.25">
      <c r="A259" s="53" t="s">
        <v>309</v>
      </c>
      <c r="B259" s="45" t="s">
        <v>115</v>
      </c>
      <c r="C259" s="54" t="s">
        <v>90</v>
      </c>
      <c r="D259" s="55">
        <v>143</v>
      </c>
      <c r="E259" s="47"/>
      <c r="F259" s="56">
        <f t="shared" si="7"/>
        <v>0</v>
      </c>
    </row>
    <row r="260" spans="1:6" x14ac:dyDescent="0.25">
      <c r="A260" s="57" t="s">
        <v>310</v>
      </c>
      <c r="B260" s="58" t="s">
        <v>116</v>
      </c>
      <c r="C260" s="59" t="s">
        <v>9</v>
      </c>
      <c r="D260" s="60">
        <v>1</v>
      </c>
      <c r="E260" s="51"/>
      <c r="F260" s="61">
        <f t="shared" si="7"/>
        <v>0</v>
      </c>
    </row>
    <row r="261" spans="1:6" x14ac:dyDescent="0.25">
      <c r="A261" s="112"/>
      <c r="B261" s="94" t="s">
        <v>130</v>
      </c>
      <c r="C261" s="109"/>
      <c r="D261" s="110"/>
      <c r="E261" s="121"/>
      <c r="F261" s="113">
        <f>SUM(F256:F260)</f>
        <v>0</v>
      </c>
    </row>
    <row r="262" spans="1:6" x14ac:dyDescent="0.25">
      <c r="A262" s="151"/>
      <c r="B262" s="152"/>
      <c r="C262" s="153"/>
      <c r="D262" s="154"/>
      <c r="E262" s="155"/>
      <c r="F262" s="156"/>
    </row>
    <row r="263" spans="1:6" x14ac:dyDescent="0.25">
      <c r="A263" s="112"/>
      <c r="B263" s="114" t="s">
        <v>119</v>
      </c>
      <c r="C263" s="109"/>
      <c r="D263" s="110"/>
      <c r="E263" s="96"/>
      <c r="F263" s="115"/>
    </row>
    <row r="264" spans="1:6" ht="45" x14ac:dyDescent="0.25">
      <c r="A264" s="53" t="s">
        <v>311</v>
      </c>
      <c r="B264" s="45" t="s">
        <v>112</v>
      </c>
      <c r="C264" s="54" t="s">
        <v>5</v>
      </c>
      <c r="D264" s="55">
        <v>21</v>
      </c>
      <c r="E264" s="47"/>
      <c r="F264" s="56">
        <f t="shared" ref="F264:F268" si="8">D264*E264</f>
        <v>0</v>
      </c>
    </row>
    <row r="265" spans="1:6" ht="45" x14ac:dyDescent="0.25">
      <c r="A265" s="53" t="s">
        <v>312</v>
      </c>
      <c r="B265" s="45" t="s">
        <v>113</v>
      </c>
      <c r="C265" s="54" t="s">
        <v>90</v>
      </c>
      <c r="D265" s="47">
        <v>442</v>
      </c>
      <c r="E265" s="47"/>
      <c r="F265" s="56">
        <f t="shared" si="8"/>
        <v>0</v>
      </c>
    </row>
    <row r="266" spans="1:6" ht="75" x14ac:dyDescent="0.25">
      <c r="A266" s="53" t="s">
        <v>313</v>
      </c>
      <c r="B266" s="45" t="s">
        <v>114</v>
      </c>
      <c r="C266" s="54" t="s">
        <v>90</v>
      </c>
      <c r="D266" s="55">
        <v>227.5</v>
      </c>
      <c r="E266" s="47"/>
      <c r="F266" s="56">
        <f t="shared" si="8"/>
        <v>0</v>
      </c>
    </row>
    <row r="267" spans="1:6" ht="60" x14ac:dyDescent="0.25">
      <c r="A267" s="53" t="s">
        <v>314</v>
      </c>
      <c r="B267" s="45" t="s">
        <v>115</v>
      </c>
      <c r="C267" s="54" t="s">
        <v>90</v>
      </c>
      <c r="D267" s="55">
        <v>71.5</v>
      </c>
      <c r="E267" s="47"/>
      <c r="F267" s="56">
        <f t="shared" si="8"/>
        <v>0</v>
      </c>
    </row>
    <row r="268" spans="1:6" x14ac:dyDescent="0.25">
      <c r="A268" s="57" t="s">
        <v>315</v>
      </c>
      <c r="B268" s="58" t="s">
        <v>116</v>
      </c>
      <c r="C268" s="59" t="s">
        <v>9</v>
      </c>
      <c r="D268" s="60">
        <v>1</v>
      </c>
      <c r="E268" s="51"/>
      <c r="F268" s="61">
        <f t="shared" si="8"/>
        <v>0</v>
      </c>
    </row>
    <row r="269" spans="1:6" x14ac:dyDescent="0.25">
      <c r="A269" s="112"/>
      <c r="B269" s="94" t="s">
        <v>132</v>
      </c>
      <c r="C269" s="109"/>
      <c r="D269" s="110"/>
      <c r="E269" s="121"/>
      <c r="F269" s="113">
        <f>SUM(F264:F268)</f>
        <v>0</v>
      </c>
    </row>
    <row r="270" spans="1:6" x14ac:dyDescent="0.25">
      <c r="A270" s="151"/>
      <c r="B270" s="152"/>
      <c r="C270" s="153"/>
      <c r="D270" s="154"/>
      <c r="E270" s="155"/>
      <c r="F270" s="156"/>
    </row>
    <row r="271" spans="1:6" x14ac:dyDescent="0.25">
      <c r="A271" s="157"/>
      <c r="B271" s="158"/>
      <c r="C271" s="159"/>
      <c r="D271" s="160"/>
      <c r="E271" s="161"/>
      <c r="F271" s="162"/>
    </row>
    <row r="272" spans="1:6" x14ac:dyDescent="0.25">
      <c r="A272" s="122"/>
      <c r="B272" s="188" t="s">
        <v>117</v>
      </c>
      <c r="C272" s="188"/>
      <c r="D272" s="188"/>
      <c r="E272" s="188"/>
      <c r="F272" s="123">
        <f>F269+F261+F253+F245+F237</f>
        <v>0</v>
      </c>
    </row>
    <row r="273" spans="1:17" s="16" customFormat="1" x14ac:dyDescent="0.25">
      <c r="A273" s="83"/>
      <c r="B273" s="84" t="s">
        <v>123</v>
      </c>
      <c r="C273" s="85"/>
      <c r="D273" s="86"/>
      <c r="E273" s="86"/>
      <c r="F273" s="87">
        <f>F272+F226</f>
        <v>0</v>
      </c>
      <c r="H273" s="65"/>
      <c r="I273" s="65"/>
      <c r="J273" s="65"/>
      <c r="K273" s="65"/>
      <c r="L273" s="65"/>
      <c r="M273" s="65"/>
      <c r="N273" s="65"/>
      <c r="O273" s="65"/>
      <c r="P273" s="65"/>
      <c r="Q273" s="65"/>
    </row>
    <row r="274" spans="1:17" s="16" customFormat="1" x14ac:dyDescent="0.25">
      <c r="A274" s="137"/>
      <c r="B274" s="138"/>
      <c r="C274" s="139"/>
      <c r="D274" s="77"/>
      <c r="E274" s="77"/>
      <c r="F274" s="77"/>
      <c r="H274" s="65"/>
      <c r="I274" s="65"/>
      <c r="J274" s="65"/>
      <c r="K274" s="65"/>
      <c r="L274" s="65"/>
      <c r="M274" s="65"/>
      <c r="N274" s="65"/>
      <c r="O274" s="65"/>
      <c r="P274" s="65"/>
      <c r="Q274" s="65"/>
    </row>
    <row r="275" spans="1:17" s="16" customFormat="1" x14ac:dyDescent="0.25">
      <c r="A275" s="70">
        <v>10</v>
      </c>
      <c r="B275" s="124" t="s">
        <v>124</v>
      </c>
      <c r="C275" s="125"/>
      <c r="D275" s="126"/>
      <c r="E275" s="126"/>
      <c r="F275" s="126"/>
      <c r="H275" s="65"/>
      <c r="I275" s="65"/>
      <c r="J275" s="65"/>
      <c r="K275" s="65"/>
      <c r="L275" s="65"/>
      <c r="M275" s="65"/>
      <c r="N275" s="65"/>
      <c r="O275" s="65"/>
      <c r="P275" s="65"/>
      <c r="Q275" s="65"/>
    </row>
    <row r="276" spans="1:17" s="16" customFormat="1" ht="138" customHeight="1" x14ac:dyDescent="0.25">
      <c r="A276" s="173" t="s">
        <v>316</v>
      </c>
      <c r="B276" s="182" t="s">
        <v>198</v>
      </c>
      <c r="C276" s="174" t="s">
        <v>5</v>
      </c>
      <c r="D276" s="175">
        <v>12</v>
      </c>
      <c r="E276" s="175"/>
      <c r="F276" s="176">
        <f t="shared" ref="F276" si="9">D276*E276</f>
        <v>0</v>
      </c>
      <c r="H276" s="65"/>
      <c r="I276" s="65"/>
      <c r="J276" s="65"/>
      <c r="K276" s="65"/>
      <c r="L276" s="65"/>
      <c r="M276" s="65"/>
      <c r="N276" s="65"/>
      <c r="O276" s="65"/>
      <c r="P276" s="65"/>
      <c r="Q276" s="65"/>
    </row>
    <row r="277" spans="1:17" x14ac:dyDescent="0.25">
      <c r="A277" s="177"/>
      <c r="B277" s="178" t="s">
        <v>317</v>
      </c>
      <c r="C277" s="179"/>
      <c r="D277" s="180"/>
      <c r="E277" s="180"/>
      <c r="F277" s="181">
        <f>SUM(F276)</f>
        <v>0</v>
      </c>
    </row>
    <row r="279" spans="1:17" x14ac:dyDescent="0.25">
      <c r="A279" s="128"/>
      <c r="B279" s="129" t="s">
        <v>48</v>
      </c>
      <c r="C279" s="130"/>
      <c r="D279" s="131"/>
      <c r="E279" s="131"/>
      <c r="F279" s="131"/>
    </row>
    <row r="281" spans="1:17" x14ac:dyDescent="0.25">
      <c r="A281" s="62" t="s">
        <v>321</v>
      </c>
      <c r="B281" s="63" t="s">
        <v>150</v>
      </c>
      <c r="F281" s="65">
        <f>F141</f>
        <v>0</v>
      </c>
    </row>
    <row r="282" spans="1:17" x14ac:dyDescent="0.25">
      <c r="A282" s="62" t="s">
        <v>254</v>
      </c>
      <c r="B282" s="63" t="s">
        <v>42</v>
      </c>
      <c r="F282" s="65">
        <f>F175</f>
        <v>0</v>
      </c>
    </row>
    <row r="283" spans="1:17" x14ac:dyDescent="0.25">
      <c r="A283" s="62" t="s">
        <v>319</v>
      </c>
      <c r="B283" s="63" t="s">
        <v>51</v>
      </c>
      <c r="F283" s="65">
        <f>F273</f>
        <v>0</v>
      </c>
    </row>
    <row r="284" spans="1:17" x14ac:dyDescent="0.25">
      <c r="A284" s="62" t="s">
        <v>320</v>
      </c>
      <c r="B284" s="63" t="s">
        <v>125</v>
      </c>
      <c r="F284" s="65">
        <f>F277</f>
        <v>0</v>
      </c>
    </row>
    <row r="285" spans="1:17" x14ac:dyDescent="0.25">
      <c r="A285" s="66"/>
      <c r="B285" s="67"/>
      <c r="C285" s="68"/>
      <c r="D285" s="69"/>
      <c r="E285" s="69"/>
      <c r="F285" s="69"/>
    </row>
    <row r="286" spans="1:17" x14ac:dyDescent="0.25">
      <c r="A286" s="132"/>
      <c r="B286" s="84" t="s">
        <v>122</v>
      </c>
      <c r="C286" s="85" t="s">
        <v>15</v>
      </c>
      <c r="D286" s="86"/>
      <c r="E286" s="86"/>
      <c r="F286" s="86">
        <f>SUM(F281:F285)</f>
        <v>0</v>
      </c>
    </row>
    <row r="287" spans="1:17" x14ac:dyDescent="0.25">
      <c r="B287" s="63" t="s">
        <v>120</v>
      </c>
      <c r="C287" s="64" t="s">
        <v>15</v>
      </c>
      <c r="F287" s="65">
        <f>F286*0.25</f>
        <v>0</v>
      </c>
    </row>
    <row r="288" spans="1:17" x14ac:dyDescent="0.25">
      <c r="A288" s="83"/>
      <c r="B288" s="84" t="s">
        <v>121</v>
      </c>
      <c r="C288" s="85" t="s">
        <v>15</v>
      </c>
      <c r="D288" s="86"/>
      <c r="E288" s="86"/>
      <c r="F288" s="87">
        <f>F287+F286</f>
        <v>0</v>
      </c>
    </row>
  </sheetData>
  <mergeCells count="5">
    <mergeCell ref="B272:E272"/>
    <mergeCell ref="B2:E2"/>
    <mergeCell ref="B3:E3"/>
    <mergeCell ref="B4:E4"/>
    <mergeCell ref="B223:E223"/>
  </mergeCells>
  <phoneticPr fontId="14" type="noConversion"/>
  <conditionalFormatting sqref="D5:D6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9" manualBreakCount="9">
    <brk id="54" max="5" man="1"/>
    <brk id="73" max="5" man="1"/>
    <brk id="83" max="5" man="1"/>
    <brk id="104" max="5" man="1"/>
    <brk id="130" max="5" man="1"/>
    <brk id="175" max="5" man="1"/>
    <brk id="208" max="5" man="1"/>
    <brk id="223" max="5" man="1"/>
    <brk id="2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Marija Vegar</cp:lastModifiedBy>
  <cp:lastPrinted>2021-05-03T11:00:23Z</cp:lastPrinted>
  <dcterms:created xsi:type="dcterms:W3CDTF">2021-01-12T09:54:16Z</dcterms:created>
  <dcterms:modified xsi:type="dcterms:W3CDTF">2022-07-13T08:11:43Z</dcterms:modified>
</cp:coreProperties>
</file>